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tab2" sheetId="3" r:id="rId6"/>
    <sheet state="visible" name="tab3" sheetId="4" r:id="rId7"/>
    <sheet state="visible" name="tab4" sheetId="5" r:id="rId8"/>
    <sheet state="visible" name="tab5" sheetId="6" r:id="rId9"/>
    <sheet state="visible" name="tab6" sheetId="7" r:id="rId10"/>
    <sheet state="visible" name="graphe1" sheetId="8" r:id="rId11"/>
  </sheets>
  <definedNames/>
  <calcPr/>
</workbook>
</file>

<file path=xl/sharedStrings.xml><?xml version="1.0" encoding="utf-8"?>
<sst xmlns="http://schemas.openxmlformats.org/spreadsheetml/2006/main" count="147" uniqueCount="106">
  <si>
    <t>numero</t>
  </si>
  <si>
    <t>type</t>
  </si>
  <si>
    <t>nomimage</t>
  </si>
  <si>
    <t>caption</t>
  </si>
  <si>
    <t>source</t>
  </si>
  <si>
    <t>tab</t>
  </si>
  <si>
    <t>tab1</t>
  </si>
  <si>
    <t>Emploi salarié annuel selon le secteur d'activité</t>
  </si>
  <si>
    <t>CPS, ISPF</t>
  </si>
  <si>
    <t>tab2</t>
  </si>
  <si>
    <t>Emploi salarié et établissements employeurs</t>
  </si>
  <si>
    <t>tab3</t>
  </si>
  <si>
    <t>Salaire moyen équivalent temps plein selon le secteur d'activité</t>
  </si>
  <si>
    <t>tab4</t>
  </si>
  <si>
    <t>Masse salariale annuelle selon le secteur d'activité</t>
  </si>
  <si>
    <t>tab5</t>
  </si>
  <si>
    <t>Demandes d'emplois</t>
  </si>
  <si>
    <t>SEFI, ISPF</t>
  </si>
  <si>
    <t>tab6</t>
  </si>
  <si>
    <t>Nouvelles offres d'emploi (nb de postes offerts)</t>
  </si>
  <si>
    <t>figure</t>
  </si>
  <si>
    <t>graphe1</t>
  </si>
  <si>
    <t>Ratio du nombre de demandeurs pour une offre d'emploi</t>
  </si>
  <si>
    <t>Secteurs</t>
  </si>
  <si>
    <t>2017
(nb)</t>
  </si>
  <si>
    <t>2018
(nb)</t>
  </si>
  <si>
    <t>2019
(nb)</t>
  </si>
  <si>
    <t>2020
(nb)</t>
  </si>
  <si>
    <t>Var.
2020/2021
(%)</t>
  </si>
  <si>
    <t>Var. moy. ann.
2020/2015
(%)</t>
  </si>
  <si>
    <t>Primaire</t>
  </si>
  <si>
    <t>Industrie</t>
  </si>
  <si>
    <t>dont Industrie manufacturière</t>
  </si>
  <si>
    <t>Construction</t>
  </si>
  <si>
    <t>Tertiaire marchand</t>
  </si>
  <si>
    <t>dont Commerce ; réparation
d'automobiles et de motocycles</t>
  </si>
  <si>
    <t>dont Transports et entreposage</t>
  </si>
  <si>
    <t>dont Hébergement et restauration</t>
  </si>
  <si>
    <t>Tertiaire non marchand</t>
  </si>
  <si>
    <t>dont Administration publique</t>
  </si>
  <si>
    <t>dont Enseignement et Santé
humaine et action sociale</t>
  </si>
  <si>
    <t>Total emploi salarié</t>
  </si>
  <si>
    <t>Établissements employeurs (nb)</t>
  </si>
  <si>
    <t>Emplois annuels moyens (nb)</t>
  </si>
  <si>
    <t>Disparition employeurs (nb)</t>
  </si>
  <si>
    <t>Taux de cessation employeurs (%)</t>
  </si>
  <si>
    <t>Emploi cessation employeurs (nb)</t>
  </si>
  <si>
    <t>Nouveaux employeurs (nb)</t>
  </si>
  <si>
    <t>Taux de création employeurs (%)</t>
  </si>
  <si>
    <t>Emploi nouveaux employeurs (nb)</t>
  </si>
  <si>
    <t>Employeurs présents en n et n-1 (nb)</t>
  </si>
  <si>
    <t>Emploi n-1</t>
  </si>
  <si>
    <t>Emploi n</t>
  </si>
  <si>
    <t>Évolution emploi employeurs présents n et n-1 (nb)</t>
  </si>
  <si>
    <t>Retour</t>
  </si>
  <si>
    <t>2017
(F.CFP)</t>
  </si>
  <si>
    <t>2018
(F.CFP)</t>
  </si>
  <si>
    <t>2019
(F.CFP)</t>
  </si>
  <si>
    <t>2020
(F.CFP)</t>
  </si>
  <si>
    <t xml:space="preserve">Var. 2020
/2019
(%)
</t>
  </si>
  <si>
    <t>dont Commerce ; réparation 
d'automobiles et de motocycles</t>
  </si>
  <si>
    <t>Var. 2020
/2019 
(%)</t>
  </si>
  <si>
    <t>STOCK</t>
  </si>
  <si>
    <t>DEFM (au 31 décembre)</t>
  </si>
  <si>
    <t>DEFM (moyenne annuelle)</t>
  </si>
  <si>
    <t>inscrits depuis moins de 3 mois</t>
  </si>
  <si>
    <t>inscrits depuis 3 à 6 mois</t>
  </si>
  <si>
    <t>inscrits depuis 6 à 12 mois</t>
  </si>
  <si>
    <t>inscrits depuis 1 an et plus</t>
  </si>
  <si>
    <t>FLUX</t>
  </si>
  <si>
    <t>Nouvelles inscriptions (1)</t>
  </si>
  <si>
    <t>Demandeurs différents</t>
  </si>
  <si>
    <t>primo-demandeurs</t>
  </si>
  <si>
    <t>(1) un même demandeur peut s'inscrire plusieurs fois dans l'année, mais une seule inscription est active</t>
  </si>
  <si>
    <t>I.  OFFRES D'EMPLOI</t>
  </si>
  <si>
    <t>Offres d'emploi normal</t>
  </si>
  <si>
    <t>Offres d'emploi aidé (secteur marchand)</t>
  </si>
  <si>
    <t>1. Contrats en entreprise</t>
  </si>
  <si>
    <t>Offres Contrat pour l'Emploi Durable (CED)</t>
  </si>
  <si>
    <t>Offres Apprentissage (APP)</t>
  </si>
  <si>
    <t>Offres Contrat pour Travailleur Handicapé (CTH)</t>
  </si>
  <si>
    <t>Offres  (CCE)</t>
  </si>
  <si>
    <t>Offres Aide au Contrat de Travail (ACT)</t>
  </si>
  <si>
    <t>Offres Aide au Contrat de Travail Professionnel (ACP)</t>
  </si>
  <si>
    <t>Offres Aide au Contrat (ACI)</t>
  </si>
  <si>
    <t>2. Stages en entreprise</t>
  </si>
  <si>
    <t>Offres Contrat d'Accès à l'Emploi (CAE)</t>
  </si>
  <si>
    <t>Offres Stage d'Insertion en Entreprise (SIE)</t>
  </si>
  <si>
    <t>Offres Stage pour Travailleur Handicapé (STH)</t>
  </si>
  <si>
    <t>Offres Stage Expérience Professionnelle (STEP)</t>
  </si>
  <si>
    <t>Offres Contrat d'Accès à l'Emploi Rénové (CAER)</t>
  </si>
  <si>
    <t>Offres Contrat de Développement Local (CDL)</t>
  </si>
  <si>
    <t xml:space="preserve">Offres Contrat de Développement Local (CVD) </t>
  </si>
  <si>
    <t>3. Aides à la création d'entreprise</t>
  </si>
  <si>
    <t>Offres Insertion par la Création ou la Reprise d'Activité (ICRA)</t>
  </si>
  <si>
    <t>II.  OFFRES DE STAGE DE FORMATION</t>
  </si>
  <si>
    <t>Demandeurs</t>
  </si>
  <si>
    <t>Accompagnements (CPIA, CDL, STH, APP)</t>
  </si>
  <si>
    <t>III.  OFFRES D'INSERTION (secteur non marchand)</t>
  </si>
  <si>
    <t>Offres de stages Contrat d'Accès à l'Emploi Rénové (CAER)</t>
  </si>
  <si>
    <t>Offres de stages Contrat d'Accès à l'Emploi (CAE)</t>
  </si>
  <si>
    <t>Offres de stages Contrat d'Accès à l'Emploi de solidarité (CAES)</t>
  </si>
  <si>
    <t>Offres de stages Contrat de Développement Local (CDL)</t>
  </si>
  <si>
    <t>OFFRES D'EMPLOI DE TOUTES NATURES (I+II+III)</t>
  </si>
  <si>
    <t>Année</t>
  </si>
  <si>
    <t>Ratio
Demandes/Offres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</si>
</sst>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_-* #,##0\ _€_-;\-* #,##0\ _€_-;_-* &quot;-&quot;??\ _€_-;_-@"/>
    <numFmt numFmtId="166" formatCode="0.0"/>
  </numFmts>
  <fonts count="26">
    <font>
      <sz val="11.0"/>
      <color theme="1"/>
      <name val="Arial"/>
    </font>
    <font>
      <sz val="11.0"/>
      <color rgb="FF000000"/>
      <name val="Calibri"/>
    </font>
    <font>
      <sz val="10.0"/>
      <color theme="1"/>
      <name val="Arial"/>
    </font>
    <font>
      <b/>
      <sz val="8.0"/>
      <color theme="1"/>
      <name val="Roboto"/>
    </font>
    <font>
      <sz val="8.0"/>
      <color theme="1"/>
      <name val="Roboto"/>
    </font>
    <font>
      <sz val="11.0"/>
      <color theme="1"/>
      <name val="Calibri"/>
    </font>
    <font>
      <i/>
      <sz val="11.0"/>
      <color theme="1"/>
      <name val="Calibri"/>
    </font>
    <font>
      <color theme="1"/>
      <name val="Roboto"/>
    </font>
    <font>
      <sz val="11.0"/>
      <color theme="1"/>
      <name val="Roboto"/>
    </font>
    <font>
      <color theme="1"/>
      <name val="Arial"/>
    </font>
    <font>
      <sz val="8.0"/>
      <color theme="1"/>
      <name val="Arial"/>
    </font>
    <font>
      <b/>
      <i/>
      <sz val="8.0"/>
      <color theme="1"/>
      <name val="Roboto"/>
    </font>
    <font>
      <sz val="10.0"/>
      <color theme="1"/>
      <name val="Calibri"/>
    </font>
    <font>
      <sz val="9.0"/>
      <color theme="1"/>
      <name val="Calibri"/>
    </font>
    <font>
      <sz val="7.0"/>
      <color theme="1"/>
      <name val="Roboto"/>
    </font>
    <font>
      <i/>
      <sz val="8.0"/>
      <color theme="1"/>
      <name val="Calibri"/>
    </font>
    <font>
      <name val="Arial"/>
    </font>
    <font>
      <b/>
      <sz val="8.0"/>
      <name val="Roboto"/>
    </font>
    <font>
      <sz val="8.0"/>
      <name val="Roboto"/>
    </font>
    <font/>
    <font>
      <sz val="8.0"/>
      <color rgb="FF000000"/>
      <name val="Roboto"/>
    </font>
    <font>
      <sz val="12.0"/>
      <color theme="1"/>
      <name val="Arial"/>
    </font>
    <font>
      <i/>
      <sz val="12.0"/>
      <color theme="1"/>
      <name val="Arial"/>
    </font>
    <font>
      <i/>
      <sz val="8.0"/>
      <color theme="1"/>
      <name val="Arial"/>
    </font>
    <font>
      <b/>
      <sz val="10.0"/>
      <color theme="1"/>
      <name val="Verdana"/>
    </font>
    <font>
      <sz val="10.0"/>
      <color theme="1"/>
      <name val="Verdana"/>
    </font>
  </fonts>
  <fills count="7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DBDBD"/>
        <bgColor rgb="FFBDBDBD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</fills>
  <borders count="13">
    <border/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right"/>
    </xf>
    <xf borderId="0" fillId="0" fontId="2" numFmtId="0" xfId="0" applyAlignment="1" applyFont="1">
      <alignment horizontal="right"/>
    </xf>
    <xf borderId="0" fillId="0" fontId="2" numFmtId="0" xfId="0" applyFont="1"/>
    <xf borderId="0" fillId="0" fontId="1" numFmtId="0" xfId="0" applyAlignment="1" applyFont="1">
      <alignment readingOrder="0"/>
    </xf>
    <xf borderId="1" fillId="0" fontId="3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center" vertical="center"/>
    </xf>
    <xf borderId="3" fillId="2" fontId="3" numFmtId="0" xfId="0" applyAlignment="1" applyBorder="1" applyFill="1" applyFont="1">
      <alignment vertical="center"/>
    </xf>
    <xf borderId="0" fillId="2" fontId="4" numFmtId="3" xfId="0" applyAlignment="1" applyFont="1" applyNumberFormat="1">
      <alignment horizontal="right" vertical="center"/>
    </xf>
    <xf borderId="0" fillId="2" fontId="4" numFmtId="164" xfId="0" applyAlignment="1" applyFont="1" applyNumberFormat="1">
      <alignment horizontal="right" vertical="center"/>
    </xf>
    <xf borderId="3" fillId="3" fontId="3" numFmtId="0" xfId="0" applyAlignment="1" applyBorder="1" applyFill="1" applyFont="1">
      <alignment vertical="center"/>
    </xf>
    <xf borderId="0" fillId="3" fontId="4" numFmtId="3" xfId="0" applyAlignment="1" applyFont="1" applyNumberFormat="1">
      <alignment horizontal="right" vertical="center"/>
    </xf>
    <xf borderId="0" fillId="3" fontId="4" numFmtId="164" xfId="0" applyAlignment="1" applyFont="1" applyNumberFormat="1">
      <alignment horizontal="right" vertical="center"/>
    </xf>
    <xf borderId="3" fillId="3" fontId="3" numFmtId="0" xfId="0" applyAlignment="1" applyBorder="1" applyFont="1">
      <alignment readingOrder="0" vertical="center"/>
    </xf>
    <xf borderId="3" fillId="2" fontId="3" numFmtId="0" xfId="0" applyAlignment="1" applyBorder="1" applyFont="1">
      <alignment readingOrder="0" vertical="center"/>
    </xf>
    <xf borderId="4" fillId="4" fontId="3" numFmtId="0" xfId="0" applyAlignment="1" applyBorder="1" applyFill="1" applyFont="1">
      <alignment vertical="center"/>
    </xf>
    <xf borderId="5" fillId="4" fontId="3" numFmtId="3" xfId="0" applyAlignment="1" applyBorder="1" applyFont="1" applyNumberFormat="1">
      <alignment horizontal="right" vertical="center"/>
    </xf>
    <xf borderId="5" fillId="4" fontId="3" numFmtId="164" xfId="0" applyAlignment="1" applyBorder="1" applyFont="1" applyNumberFormat="1">
      <alignment horizontal="right" vertical="center"/>
    </xf>
    <xf borderId="0" fillId="0" fontId="5" numFmtId="164" xfId="0" applyFont="1" applyNumberFormat="1"/>
    <xf borderId="0" fillId="0" fontId="6" numFmtId="0" xfId="0" applyFont="1"/>
    <xf borderId="1" fillId="0" fontId="7" numFmtId="0" xfId="0" applyAlignment="1" applyBorder="1" applyFont="1">
      <alignment vertical="center"/>
    </xf>
    <xf borderId="3" fillId="4" fontId="3" numFmtId="0" xfId="0" applyAlignment="1" applyBorder="1" applyFont="1">
      <alignment readingOrder="0" vertical="center"/>
    </xf>
    <xf borderId="0" fillId="4" fontId="4" numFmtId="3" xfId="0" applyAlignment="1" applyFont="1" applyNumberFormat="1">
      <alignment horizontal="right" vertical="center"/>
    </xf>
    <xf borderId="4" fillId="5" fontId="3" numFmtId="0" xfId="0" applyAlignment="1" applyBorder="1" applyFill="1" applyFont="1">
      <alignment readingOrder="0" vertical="center"/>
    </xf>
    <xf borderId="5" fillId="5" fontId="4" numFmtId="3" xfId="0" applyAlignment="1" applyBorder="1" applyFont="1" applyNumberFormat="1">
      <alignment horizontal="right" vertical="center"/>
    </xf>
    <xf borderId="1" fillId="5" fontId="3" numFmtId="0" xfId="0" applyAlignment="1" applyBorder="1" applyFont="1">
      <alignment vertical="center"/>
    </xf>
    <xf borderId="2" fillId="5" fontId="4" numFmtId="3" xfId="0" applyAlignment="1" applyBorder="1" applyFont="1" applyNumberFormat="1">
      <alignment horizontal="right" vertical="center"/>
    </xf>
    <xf borderId="3" fillId="5" fontId="3" numFmtId="0" xfId="0" applyAlignment="1" applyBorder="1" applyFont="1">
      <alignment vertical="center"/>
    </xf>
    <xf borderId="0" fillId="5" fontId="4" numFmtId="164" xfId="0" applyAlignment="1" applyFont="1" applyNumberFormat="1">
      <alignment horizontal="right" vertical="center"/>
    </xf>
    <xf borderId="0" fillId="5" fontId="4" numFmtId="3" xfId="0" applyAlignment="1" applyFont="1" applyNumberFormat="1">
      <alignment horizontal="right" vertical="center"/>
    </xf>
    <xf borderId="4" fillId="5" fontId="3" numFmtId="0" xfId="0" applyAlignment="1" applyBorder="1" applyFont="1">
      <alignment vertical="center"/>
    </xf>
    <xf borderId="3" fillId="5" fontId="3" numFmtId="0" xfId="0" applyAlignment="1" applyBorder="1" applyFont="1">
      <alignment readingOrder="0" vertical="center"/>
    </xf>
    <xf borderId="3" fillId="5" fontId="8" numFmtId="0" xfId="0" applyAlignment="1" applyBorder="1" applyFont="1">
      <alignment vertical="center"/>
    </xf>
    <xf borderId="0" fillId="5" fontId="3" numFmtId="0" xfId="0" applyAlignment="1" applyFont="1">
      <alignment readingOrder="0" vertical="center"/>
    </xf>
    <xf borderId="6" fillId="5" fontId="4" numFmtId="3" xfId="0" applyAlignment="1" applyBorder="1" applyFont="1" applyNumberFormat="1">
      <alignment horizontal="right" vertical="center"/>
    </xf>
    <xf borderId="7" fillId="0" fontId="5" numFmtId="0" xfId="0" applyBorder="1" applyFont="1"/>
    <xf borderId="8" fillId="0" fontId="8" numFmtId="0" xfId="0" applyBorder="1" applyFont="1"/>
    <xf borderId="9" fillId="0" fontId="8" numFmtId="0" xfId="0" applyBorder="1" applyFont="1"/>
    <xf borderId="10" fillId="0" fontId="5" numFmtId="0" xfId="0" applyBorder="1" applyFont="1"/>
    <xf borderId="11" fillId="0" fontId="8" numFmtId="165" xfId="0" applyBorder="1" applyFont="1" applyNumberFormat="1"/>
    <xf borderId="12" fillId="0" fontId="8" numFmtId="165" xfId="0" applyBorder="1" applyFont="1" applyNumberFormat="1"/>
    <xf borderId="0" fillId="0" fontId="7" numFmtId="0" xfId="0" applyFont="1"/>
    <xf borderId="1" fillId="0" fontId="9" numFmtId="0" xfId="0" applyAlignment="1" applyBorder="1" applyFont="1">
      <alignment vertical="center"/>
    </xf>
    <xf borderId="2" fillId="0" fontId="3" numFmtId="0" xfId="0" applyAlignment="1" applyBorder="1" applyFont="1">
      <alignment horizontal="center" shrinkToFit="0" vertical="center" wrapText="0"/>
    </xf>
    <xf borderId="0" fillId="0" fontId="5" numFmtId="0" xfId="0" applyFont="1"/>
    <xf borderId="0" fillId="0" fontId="5" numFmtId="0" xfId="0" applyAlignment="1" applyFont="1">
      <alignment horizontal="center" shrinkToFit="0" vertical="center" wrapText="1"/>
    </xf>
    <xf borderId="0" fillId="3" fontId="10" numFmtId="164" xfId="0" applyAlignment="1" applyFont="1" applyNumberFormat="1">
      <alignment horizontal="right" vertical="center"/>
    </xf>
    <xf borderId="2" fillId="0" fontId="3" numFmtId="0" xfId="0" applyAlignment="1" applyBorder="1" applyFont="1">
      <alignment horizontal="center" readingOrder="0" vertical="center"/>
    </xf>
    <xf borderId="0" fillId="2" fontId="9" numFmtId="0" xfId="0" applyAlignment="1" applyFont="1">
      <alignment vertical="center"/>
    </xf>
    <xf borderId="0" fillId="2" fontId="9" numFmtId="10" xfId="0" applyAlignment="1" applyFont="1" applyNumberFormat="1">
      <alignment vertical="center"/>
    </xf>
    <xf borderId="3" fillId="3" fontId="3" numFmtId="0" xfId="0" applyAlignment="1" applyBorder="1" applyFont="1">
      <alignment readingOrder="0" shrinkToFit="0" vertical="center" wrapText="1"/>
    </xf>
    <xf borderId="3" fillId="3" fontId="11" numFmtId="0" xfId="0" applyAlignment="1" applyBorder="1" applyFont="1">
      <alignment horizontal="right" vertical="center"/>
    </xf>
    <xf borderId="1" fillId="3" fontId="11" numFmtId="0" xfId="0" applyAlignment="1" applyBorder="1" applyFont="1">
      <alignment horizontal="right" vertical="center"/>
    </xf>
    <xf borderId="2" fillId="3" fontId="4" numFmtId="3" xfId="0" applyAlignment="1" applyBorder="1" applyFont="1" applyNumberFormat="1">
      <alignment horizontal="right" vertical="center"/>
    </xf>
    <xf borderId="2" fillId="3" fontId="4" numFmtId="164" xfId="0" applyAlignment="1" applyBorder="1" applyFont="1" applyNumberFormat="1">
      <alignment horizontal="right" vertical="center"/>
    </xf>
    <xf borderId="0" fillId="2" fontId="9" numFmtId="3" xfId="0" applyAlignment="1" applyFont="1" applyNumberFormat="1">
      <alignment horizontal="right" vertical="center"/>
    </xf>
    <xf borderId="0" fillId="2" fontId="9" numFmtId="164" xfId="0" applyAlignment="1" applyFont="1" applyNumberFormat="1">
      <alignment horizontal="right" vertical="center"/>
    </xf>
    <xf borderId="0" fillId="0" fontId="12" numFmtId="0" xfId="0" applyFont="1"/>
    <xf borderId="0" fillId="0" fontId="13" numFmtId="0" xfId="0" applyFont="1"/>
    <xf borderId="0" fillId="0" fontId="14" numFmtId="0" xfId="0" applyAlignment="1" applyFont="1">
      <alignment shrinkToFit="0" vertical="center" wrapText="0"/>
    </xf>
    <xf borderId="0" fillId="0" fontId="9" numFmtId="0" xfId="0" applyAlignment="1" applyFont="1">
      <alignment vertical="center"/>
    </xf>
    <xf borderId="0" fillId="0" fontId="9" numFmtId="164" xfId="0" applyAlignment="1" applyFont="1" applyNumberFormat="1">
      <alignment vertical="center"/>
    </xf>
    <xf borderId="0" fillId="0" fontId="15" numFmtId="0" xfId="0" applyAlignment="1" applyFont="1">
      <alignment horizontal="right"/>
    </xf>
    <xf borderId="0" fillId="0" fontId="15" numFmtId="0" xfId="0" applyFont="1"/>
    <xf borderId="1" fillId="0" fontId="16" numFmtId="0" xfId="0" applyAlignment="1" applyBorder="1" applyFont="1">
      <alignment vertical="center"/>
    </xf>
    <xf borderId="2" fillId="0" fontId="17" numFmtId="0" xfId="0" applyAlignment="1" applyBorder="1" applyFont="1">
      <alignment horizontal="center" vertical="center"/>
    </xf>
    <xf borderId="2" fillId="0" fontId="17" numFmtId="0" xfId="0" applyAlignment="1" applyBorder="1" applyFont="1">
      <alignment horizontal="center" vertical="center"/>
    </xf>
    <xf borderId="3" fillId="6" fontId="17" numFmtId="0" xfId="0" applyAlignment="1" applyBorder="1" applyFill="1" applyFont="1">
      <alignment vertical="center"/>
    </xf>
    <xf borderId="0" fillId="6" fontId="3" numFmtId="3" xfId="0" applyAlignment="1" applyFont="1" applyNumberFormat="1">
      <alignment horizontal="right" vertical="center"/>
    </xf>
    <xf borderId="0" fillId="6" fontId="3" numFmtId="164" xfId="0" applyAlignment="1" applyFont="1" applyNumberFormat="1">
      <alignment horizontal="right" vertical="center"/>
    </xf>
    <xf borderId="3" fillId="3" fontId="17" numFmtId="0" xfId="0" applyAlignment="1" applyBorder="1" applyFont="1">
      <alignment vertical="center"/>
    </xf>
    <xf borderId="0" fillId="3" fontId="17" numFmtId="3" xfId="0" applyAlignment="1" applyFont="1" applyNumberFormat="1">
      <alignment horizontal="right" vertical="center"/>
    </xf>
    <xf borderId="0" fillId="3" fontId="3" numFmtId="164" xfId="0" applyAlignment="1" applyFont="1" applyNumberFormat="1">
      <alignment horizontal="right" vertical="center"/>
    </xf>
    <xf borderId="0" fillId="3" fontId="3" numFmtId="3" xfId="0" applyAlignment="1" applyFont="1" applyNumberFormat="1">
      <alignment horizontal="right" vertical="center"/>
    </xf>
    <xf borderId="3" fillId="2" fontId="17" numFmtId="0" xfId="0" applyAlignment="1" applyBorder="1" applyFont="1">
      <alignment vertical="center"/>
    </xf>
    <xf borderId="0" fillId="2" fontId="18" numFmtId="3" xfId="0" applyAlignment="1" applyFont="1" applyNumberFormat="1">
      <alignment horizontal="right" vertical="center"/>
    </xf>
    <xf borderId="3" fillId="3" fontId="18" numFmtId="0" xfId="0" applyAlignment="1" applyBorder="1" applyFont="1">
      <alignment vertical="center"/>
    </xf>
    <xf borderId="0" fillId="3" fontId="18" numFmtId="3" xfId="0" applyAlignment="1" applyFont="1" applyNumberFormat="1">
      <alignment horizontal="right" vertical="center"/>
    </xf>
    <xf borderId="0" fillId="3" fontId="18" numFmtId="164" xfId="0" applyAlignment="1" applyFont="1" applyNumberFormat="1">
      <alignment vertical="center"/>
    </xf>
    <xf borderId="0" fillId="3" fontId="4" numFmtId="164" xfId="0" applyAlignment="1" applyFont="1" applyNumberFormat="1">
      <alignment vertical="center"/>
    </xf>
    <xf borderId="3" fillId="3" fontId="18" numFmtId="0" xfId="0" applyAlignment="1" applyBorder="1" applyFont="1">
      <alignment vertical="center"/>
    </xf>
    <xf borderId="0" fillId="0" fontId="10" numFmtId="0" xfId="0" applyAlignment="1" applyFont="1">
      <alignment horizontal="center" shrinkToFit="0" vertical="center" wrapText="1"/>
    </xf>
    <xf borderId="0" fillId="3" fontId="18" numFmtId="164" xfId="0" applyAlignment="1" applyFont="1" applyNumberFormat="1">
      <alignment horizontal="right" vertical="center"/>
    </xf>
    <xf borderId="3" fillId="2" fontId="17" numFmtId="0" xfId="0" applyAlignment="1" applyBorder="1" applyFont="1">
      <alignment vertical="center"/>
    </xf>
    <xf borderId="4" fillId="6" fontId="17" numFmtId="0" xfId="0" applyAlignment="1" applyBorder="1" applyFont="1">
      <alignment vertical="center"/>
    </xf>
    <xf borderId="5" fillId="6" fontId="4" numFmtId="3" xfId="0" applyAlignment="1" applyBorder="1" applyFont="1" applyNumberFormat="1">
      <alignment horizontal="right" vertical="center"/>
    </xf>
    <xf borderId="5" fillId="6" fontId="18" numFmtId="3" xfId="0" applyAlignment="1" applyBorder="1" applyFont="1" applyNumberFormat="1">
      <alignment horizontal="right" vertical="center"/>
    </xf>
    <xf borderId="5" fillId="6" fontId="4" numFmtId="164" xfId="0" applyAlignment="1" applyBorder="1" applyFont="1" applyNumberFormat="1">
      <alignment horizontal="right" vertical="center"/>
    </xf>
    <xf borderId="0" fillId="0" fontId="18" numFmtId="3" xfId="0" applyAlignment="1" applyFont="1" applyNumberFormat="1">
      <alignment horizontal="right" vertical="center"/>
    </xf>
    <xf borderId="0" fillId="0" fontId="4" numFmtId="164" xfId="0" applyAlignment="1" applyFont="1" applyNumberFormat="1">
      <alignment horizontal="right" vertical="center"/>
    </xf>
    <xf borderId="3" fillId="0" fontId="19" numFmtId="0" xfId="0" applyAlignment="1" applyBorder="1" applyFont="1">
      <alignment vertical="center"/>
    </xf>
    <xf borderId="0" fillId="0" fontId="20" numFmtId="3" xfId="0" applyAlignment="1" applyFont="1" applyNumberFormat="1">
      <alignment horizontal="right" vertical="center"/>
    </xf>
    <xf borderId="0" fillId="0" fontId="4" numFmtId="9" xfId="0" applyAlignment="1" applyFont="1" applyNumberFormat="1">
      <alignment vertical="center"/>
    </xf>
    <xf borderId="4" fillId="4" fontId="17" numFmtId="0" xfId="0" applyAlignment="1" applyBorder="1" applyFont="1">
      <alignment vertical="center"/>
    </xf>
    <xf borderId="5" fillId="4" fontId="4" numFmtId="3" xfId="0" applyAlignment="1" applyBorder="1" applyFont="1" applyNumberFormat="1">
      <alignment horizontal="right" vertical="center"/>
    </xf>
    <xf borderId="5" fillId="4" fontId="4" numFmtId="164" xfId="0" applyAlignment="1" applyBorder="1" applyFont="1" applyNumberFormat="1">
      <alignment horizontal="right" vertical="center"/>
    </xf>
    <xf borderId="0" fillId="0" fontId="21" numFmtId="0" xfId="0" applyFont="1"/>
    <xf borderId="0" fillId="0" fontId="22" numFmtId="0" xfId="0" applyFont="1"/>
    <xf borderId="0" fillId="0" fontId="23" numFmtId="0" xfId="0" applyAlignment="1" applyFont="1">
      <alignment vertical="top"/>
    </xf>
    <xf borderId="0" fillId="0" fontId="21" numFmtId="3" xfId="0" applyFont="1" applyNumberFormat="1"/>
    <xf borderId="0" fillId="0" fontId="24" numFmtId="0" xfId="0" applyAlignment="1" applyFont="1">
      <alignment horizontal="center" shrinkToFit="0" vertical="center" wrapText="1"/>
    </xf>
    <xf borderId="0" fillId="0" fontId="5" numFmtId="166" xfId="0" applyAlignment="1" applyFont="1" applyNumberFormat="1">
      <alignment horizontal="center" vertical="center"/>
    </xf>
    <xf borderId="0" fillId="0" fontId="25" numFmtId="166" xfId="0" applyAlignment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9.38"/>
    <col customWidth="1" min="4" max="4" width="52.25"/>
    <col customWidth="1" min="5" max="26" width="9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1" t="s">
        <v>5</v>
      </c>
      <c r="C2" s="1" t="s">
        <v>6</v>
      </c>
      <c r="D2" s="1" t="s">
        <v>7</v>
      </c>
      <c r="E2" s="1" t="s">
        <v>8</v>
      </c>
    </row>
    <row r="3">
      <c r="A3" s="2">
        <v>2.0</v>
      </c>
      <c r="B3" s="1" t="s">
        <v>5</v>
      </c>
      <c r="C3" s="1" t="s">
        <v>9</v>
      </c>
      <c r="D3" s="1" t="s">
        <v>10</v>
      </c>
      <c r="E3" s="1" t="s">
        <v>8</v>
      </c>
    </row>
    <row r="4">
      <c r="A4" s="2">
        <v>3.0</v>
      </c>
      <c r="B4" s="1" t="s">
        <v>5</v>
      </c>
      <c r="C4" s="1" t="s">
        <v>11</v>
      </c>
      <c r="D4" s="1" t="s">
        <v>12</v>
      </c>
      <c r="E4" s="1" t="s">
        <v>8</v>
      </c>
    </row>
    <row r="5">
      <c r="A5" s="2">
        <v>4.0</v>
      </c>
      <c r="B5" s="1" t="s">
        <v>5</v>
      </c>
      <c r="C5" s="1" t="s">
        <v>13</v>
      </c>
      <c r="D5" s="1" t="s">
        <v>14</v>
      </c>
      <c r="E5" s="1" t="s">
        <v>8</v>
      </c>
    </row>
    <row r="6">
      <c r="A6" s="2">
        <v>5.0</v>
      </c>
      <c r="B6" s="1" t="s">
        <v>5</v>
      </c>
      <c r="C6" s="1" t="s">
        <v>15</v>
      </c>
      <c r="D6" s="1" t="s">
        <v>16</v>
      </c>
      <c r="E6" s="1" t="s">
        <v>17</v>
      </c>
    </row>
    <row r="7">
      <c r="A7" s="3">
        <v>6.0</v>
      </c>
      <c r="B7" s="4" t="s">
        <v>5</v>
      </c>
      <c r="C7" s="4" t="s">
        <v>18</v>
      </c>
      <c r="D7" s="1" t="s">
        <v>19</v>
      </c>
      <c r="E7" s="1" t="s">
        <v>17</v>
      </c>
    </row>
    <row r="8" ht="15.0" customHeight="1">
      <c r="A8" s="3">
        <v>7.0</v>
      </c>
      <c r="B8" s="4" t="s">
        <v>20</v>
      </c>
      <c r="C8" s="4" t="s">
        <v>21</v>
      </c>
      <c r="D8" s="5" t="s">
        <v>22</v>
      </c>
      <c r="E8" s="1" t="s">
        <v>17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0D9"/>
    <pageSetUpPr fitToPage="1"/>
  </sheetPr>
  <sheetViews>
    <sheetView workbookViewId="0"/>
  </sheetViews>
  <sheetFormatPr customHeight="1" defaultColWidth="12.63" defaultRowHeight="15.0"/>
  <cols>
    <col customWidth="1" min="1" max="1" width="21.75"/>
    <col customWidth="1" min="2" max="5" width="6.38"/>
    <col customWidth="1" min="6" max="6" width="7.75"/>
    <col customWidth="1" min="7" max="7" width="8.75"/>
    <col customWidth="1" min="8" max="24" width="12.88"/>
  </cols>
  <sheetData>
    <row r="1" ht="36.75" customHeight="1">
      <c r="A1" s="6" t="s">
        <v>23</v>
      </c>
      <c r="B1" s="7" t="s">
        <v>24</v>
      </c>
      <c r="C1" s="7" t="s">
        <v>25</v>
      </c>
      <c r="D1" s="7" t="s">
        <v>26</v>
      </c>
      <c r="E1" s="7" t="s">
        <v>27</v>
      </c>
      <c r="F1" s="7" t="s">
        <v>28</v>
      </c>
      <c r="G1" s="7" t="s">
        <v>29</v>
      </c>
    </row>
    <row r="2">
      <c r="A2" s="8" t="s">
        <v>30</v>
      </c>
      <c r="B2" s="9">
        <v>1655.1666666666667</v>
      </c>
      <c r="C2" s="9">
        <v>1808.6666666666667</v>
      </c>
      <c r="D2" s="9">
        <v>1791.0833333333333</v>
      </c>
      <c r="E2" s="9">
        <v>1438.0</v>
      </c>
      <c r="F2" s="10">
        <v>-0.19713395058856364</v>
      </c>
      <c r="G2" s="10">
        <v>-0.03817216879903773</v>
      </c>
    </row>
    <row r="3">
      <c r="A3" s="11" t="s">
        <v>31</v>
      </c>
      <c r="B3" s="12">
        <v>4822.5</v>
      </c>
      <c r="C3" s="12">
        <v>5099.0</v>
      </c>
      <c r="D3" s="12">
        <v>5163.666666666667</v>
      </c>
      <c r="E3" s="12">
        <v>5066.25</v>
      </c>
      <c r="F3" s="13">
        <v>-0.018865793041120682</v>
      </c>
      <c r="G3" s="13">
        <v>0.016952186572415373</v>
      </c>
    </row>
    <row r="4">
      <c r="A4" s="8" t="s">
        <v>32</v>
      </c>
      <c r="B4" s="9">
        <v>3628.1666666666665</v>
      </c>
      <c r="C4" s="9">
        <v>3821.8333333333335</v>
      </c>
      <c r="D4" s="9">
        <v>3859.9166666666665</v>
      </c>
      <c r="E4" s="9">
        <v>3774.6666666666665</v>
      </c>
      <c r="F4" s="10">
        <v>-0.022085969040782416</v>
      </c>
      <c r="G4" s="10">
        <v>0.01558267697443294</v>
      </c>
    </row>
    <row r="5">
      <c r="A5" s="11" t="s">
        <v>33</v>
      </c>
      <c r="B5" s="12">
        <v>4338.166666666667</v>
      </c>
      <c r="C5" s="12">
        <v>4540.833333333333</v>
      </c>
      <c r="D5" s="12">
        <v>4869.5</v>
      </c>
      <c r="E5" s="12">
        <v>5206.333333333333</v>
      </c>
      <c r="F5" s="13">
        <v>0.06917205736386345</v>
      </c>
      <c r="G5" s="13">
        <v>0.04829484898405201</v>
      </c>
    </row>
    <row r="6">
      <c r="A6" s="8" t="s">
        <v>34</v>
      </c>
      <c r="B6" s="9">
        <v>34932.416666666664</v>
      </c>
      <c r="C6" s="9">
        <v>35874.833333333336</v>
      </c>
      <c r="D6" s="9">
        <v>36634.75</v>
      </c>
      <c r="E6" s="9">
        <v>34309.833333333336</v>
      </c>
      <c r="F6" s="10">
        <v>-0.0634620590195556</v>
      </c>
      <c r="G6" s="10">
        <v>0.006310815680886872</v>
      </c>
    </row>
    <row r="7">
      <c r="A7" s="14" t="s">
        <v>35</v>
      </c>
      <c r="B7" s="12">
        <v>9475.5</v>
      </c>
      <c r="C7" s="12">
        <v>9766.166666666666</v>
      </c>
      <c r="D7" s="12">
        <v>10021.833333333334</v>
      </c>
      <c r="E7" s="12">
        <v>9816.916666666666</v>
      </c>
      <c r="F7" s="13">
        <v>-0.02044702399760534</v>
      </c>
      <c r="G7" s="13">
        <v>0.01611537054767065</v>
      </c>
    </row>
    <row r="8">
      <c r="A8" s="8" t="s">
        <v>36</v>
      </c>
      <c r="B8" s="9">
        <v>5859.25</v>
      </c>
      <c r="C8" s="9">
        <v>6050.583333333333</v>
      </c>
      <c r="D8" s="9">
        <v>5781.416666666667</v>
      </c>
      <c r="E8" s="9">
        <v>5559.416666666667</v>
      </c>
      <c r="F8" s="10">
        <v>-0.0383988930048863</v>
      </c>
      <c r="G8" s="10">
        <v>-7.29890666300248E-4</v>
      </c>
    </row>
    <row r="9">
      <c r="A9" s="11" t="s">
        <v>37</v>
      </c>
      <c r="B9" s="12">
        <v>7357.5</v>
      </c>
      <c r="C9" s="12">
        <v>7564.833333333333</v>
      </c>
      <c r="D9" s="12">
        <v>7766.916666666667</v>
      </c>
      <c r="E9" s="12">
        <v>6349.25</v>
      </c>
      <c r="F9" s="13">
        <v>-0.18252631353068038</v>
      </c>
      <c r="G9" s="13">
        <v>-0.014202731176460315</v>
      </c>
    </row>
    <row r="10">
      <c r="A10" s="8" t="s">
        <v>38</v>
      </c>
      <c r="B10" s="9">
        <v>17502.75</v>
      </c>
      <c r="C10" s="9">
        <v>17470.833333333332</v>
      </c>
      <c r="D10" s="9">
        <v>17643.916666666668</v>
      </c>
      <c r="E10" s="9">
        <v>18030.333333333332</v>
      </c>
      <c r="F10" s="10">
        <v>0.021900844011391918</v>
      </c>
      <c r="G10" s="10">
        <v>0.010016605318245553</v>
      </c>
    </row>
    <row r="11">
      <c r="A11" s="11" t="s">
        <v>39</v>
      </c>
      <c r="B11" s="12">
        <v>13096.75</v>
      </c>
      <c r="C11" s="12">
        <v>13028.333333333334</v>
      </c>
      <c r="D11" s="12">
        <v>13095.25</v>
      </c>
      <c r="E11" s="12">
        <v>13490.666666666666</v>
      </c>
      <c r="F11" s="13">
        <v>0.030195427095066174</v>
      </c>
      <c r="G11" s="13">
        <v>0.00925920506925948</v>
      </c>
    </row>
    <row r="12">
      <c r="A12" s="15" t="s">
        <v>40</v>
      </c>
      <c r="B12" s="9">
        <v>4406.0</v>
      </c>
      <c r="C12" s="9">
        <v>4442.5</v>
      </c>
      <c r="D12" s="9">
        <v>4548.666666666667</v>
      </c>
      <c r="E12" s="9">
        <v>4539.666666666667</v>
      </c>
      <c r="F12" s="10">
        <v>-0.001978601788069745</v>
      </c>
      <c r="G12" s="10">
        <v>0.012287707505346246</v>
      </c>
    </row>
    <row r="13">
      <c r="A13" s="16" t="s">
        <v>41</v>
      </c>
      <c r="B13" s="17">
        <v>63251.0</v>
      </c>
      <c r="C13" s="17">
        <v>64794.166666666664</v>
      </c>
      <c r="D13" s="17">
        <v>66102.91666666667</v>
      </c>
      <c r="E13" s="17">
        <v>64050.75</v>
      </c>
      <c r="F13" s="18">
        <v>-0.031045024488329465</v>
      </c>
      <c r="G13" s="18">
        <v>0.010077936706655688</v>
      </c>
    </row>
    <row r="14">
      <c r="B14" s="19"/>
      <c r="C14" s="19"/>
      <c r="D14" s="19"/>
      <c r="E14" s="19"/>
    </row>
    <row r="15">
      <c r="E15" s="20"/>
    </row>
    <row r="16">
      <c r="F16" s="19"/>
      <c r="G16" s="19"/>
    </row>
    <row r="17">
      <c r="F17" s="19"/>
      <c r="G17" s="19"/>
    </row>
    <row r="18">
      <c r="F18" s="19"/>
      <c r="G18" s="19"/>
    </row>
    <row r="19">
      <c r="F19" s="19"/>
      <c r="G19" s="19"/>
    </row>
    <row r="20">
      <c r="F20" s="19"/>
      <c r="G20" s="19"/>
    </row>
    <row r="21" ht="15.75" customHeight="1">
      <c r="F21" s="19"/>
      <c r="G21" s="19"/>
    </row>
    <row r="22" ht="15.75" customHeight="1">
      <c r="F22" s="19"/>
      <c r="G22" s="19"/>
    </row>
    <row r="23" ht="15.75" customHeight="1">
      <c r="F23" s="19"/>
      <c r="G23" s="19"/>
    </row>
    <row r="24" ht="15.75" customHeight="1">
      <c r="F24" s="19"/>
      <c r="G24" s="19"/>
    </row>
    <row r="25" ht="15.75" customHeight="1">
      <c r="F25" s="19"/>
      <c r="G25" s="19"/>
    </row>
    <row r="26" ht="15.75" customHeight="1">
      <c r="F26" s="19"/>
      <c r="G26" s="19"/>
    </row>
    <row r="27" ht="15.75" customHeight="1">
      <c r="F27" s="19"/>
      <c r="G27" s="19"/>
    </row>
    <row r="28" ht="15.75" customHeight="1">
      <c r="F28" s="19"/>
      <c r="G28" s="19"/>
    </row>
    <row r="29" ht="15.75" customHeight="1">
      <c r="F29" s="19"/>
      <c r="G29" s="19"/>
    </row>
    <row r="30" ht="15.75" customHeight="1">
      <c r="F30" s="19"/>
      <c r="G30" s="19"/>
    </row>
    <row r="31" ht="15.75" customHeight="1">
      <c r="F31" s="19"/>
      <c r="G31" s="19"/>
    </row>
    <row r="32" ht="15.75" customHeight="1">
      <c r="F32" s="19"/>
      <c r="G32" s="19"/>
    </row>
    <row r="33" ht="15.75" customHeight="1">
      <c r="F33" s="19"/>
      <c r="G33" s="19"/>
    </row>
    <row r="34" ht="15.75" customHeight="1">
      <c r="F34" s="19"/>
      <c r="G34" s="19"/>
    </row>
    <row r="35" ht="15.75" customHeight="1">
      <c r="F35" s="19"/>
      <c r="G35" s="19"/>
    </row>
    <row r="36" ht="15.75" customHeight="1">
      <c r="F36" s="19"/>
      <c r="G36" s="19"/>
    </row>
    <row r="37" ht="15.75" customHeight="1">
      <c r="F37" s="19"/>
      <c r="G37" s="19"/>
    </row>
    <row r="38" ht="15.75" customHeight="1">
      <c r="F38" s="19"/>
      <c r="G38" s="19"/>
    </row>
    <row r="39" ht="15.75" customHeight="1">
      <c r="F39" s="19"/>
      <c r="G39" s="19"/>
    </row>
    <row r="40" ht="15.75" customHeight="1">
      <c r="F40" s="19"/>
      <c r="G40" s="19"/>
    </row>
    <row r="41" ht="15.75" customHeight="1">
      <c r="F41" s="19"/>
      <c r="G41" s="19"/>
    </row>
    <row r="42" ht="15.75" customHeight="1">
      <c r="F42" s="19"/>
      <c r="G42" s="19"/>
    </row>
    <row r="43" ht="15.75" customHeight="1">
      <c r="F43" s="19"/>
      <c r="G43" s="19"/>
    </row>
    <row r="44" ht="15.75" customHeight="1">
      <c r="F44" s="19"/>
      <c r="G44" s="19"/>
    </row>
    <row r="45" ht="15.75" customHeight="1">
      <c r="F45" s="19"/>
      <c r="G45" s="19"/>
    </row>
    <row r="46" ht="15.75" customHeight="1">
      <c r="F46" s="19"/>
      <c r="G46" s="19"/>
    </row>
    <row r="47" ht="15.75" customHeight="1">
      <c r="F47" s="19"/>
      <c r="G47" s="19"/>
    </row>
    <row r="48" ht="15.75" customHeight="1">
      <c r="F48" s="19"/>
      <c r="G48" s="19"/>
    </row>
    <row r="49" ht="15.75" customHeight="1">
      <c r="F49" s="19"/>
      <c r="G49" s="19"/>
    </row>
    <row r="50" ht="15.75" customHeight="1">
      <c r="F50" s="19"/>
      <c r="G50" s="19"/>
    </row>
    <row r="51" ht="15.75" customHeight="1">
      <c r="F51" s="19"/>
      <c r="G51" s="19"/>
    </row>
    <row r="52" ht="15.75" customHeight="1">
      <c r="F52" s="19"/>
      <c r="G52" s="19"/>
    </row>
    <row r="53" ht="15.75" customHeight="1">
      <c r="F53" s="19"/>
      <c r="G53" s="19"/>
    </row>
    <row r="54" ht="15.75" customHeight="1">
      <c r="F54" s="19"/>
      <c r="G54" s="19"/>
    </row>
    <row r="55" ht="15.75" customHeight="1">
      <c r="F55" s="19"/>
      <c r="G55" s="19"/>
    </row>
    <row r="56" ht="15.75" customHeight="1">
      <c r="F56" s="19"/>
      <c r="G56" s="19"/>
    </row>
    <row r="57" ht="15.75" customHeight="1">
      <c r="F57" s="19"/>
      <c r="G57" s="19"/>
    </row>
    <row r="58" ht="15.75" customHeight="1">
      <c r="F58" s="19"/>
      <c r="G58" s="19"/>
    </row>
    <row r="59" ht="15.75" customHeight="1">
      <c r="F59" s="19"/>
      <c r="G59" s="19"/>
    </row>
    <row r="60" ht="15.75" customHeight="1">
      <c r="F60" s="19"/>
      <c r="G60" s="19"/>
    </row>
    <row r="61" ht="15.75" customHeight="1">
      <c r="F61" s="19"/>
      <c r="G61" s="19"/>
    </row>
    <row r="62" ht="15.75" customHeight="1">
      <c r="F62" s="19"/>
      <c r="G62" s="19"/>
    </row>
    <row r="63" ht="15.75" customHeight="1">
      <c r="F63" s="19"/>
      <c r="G63" s="19"/>
    </row>
    <row r="64" ht="15.75" customHeight="1">
      <c r="F64" s="19"/>
      <c r="G64" s="19"/>
    </row>
    <row r="65" ht="15.75" customHeight="1">
      <c r="F65" s="19"/>
      <c r="G65" s="19"/>
    </row>
    <row r="66" ht="15.75" customHeight="1">
      <c r="F66" s="19"/>
      <c r="G66" s="19"/>
    </row>
    <row r="67" ht="15.75" customHeight="1">
      <c r="F67" s="19"/>
      <c r="G67" s="19"/>
    </row>
    <row r="68" ht="15.75" customHeight="1">
      <c r="F68" s="19"/>
      <c r="G68" s="19"/>
    </row>
    <row r="69" ht="15.75" customHeight="1">
      <c r="F69" s="19"/>
      <c r="G69" s="19"/>
    </row>
    <row r="70" ht="15.75" customHeight="1">
      <c r="F70" s="19"/>
      <c r="G70" s="19"/>
    </row>
    <row r="71" ht="15.75" customHeight="1">
      <c r="F71" s="19"/>
      <c r="G71" s="19"/>
    </row>
    <row r="72" ht="15.75" customHeight="1">
      <c r="F72" s="19"/>
      <c r="G72" s="19"/>
    </row>
    <row r="73" ht="15.75" customHeight="1">
      <c r="F73" s="19"/>
      <c r="G73" s="19"/>
    </row>
    <row r="74" ht="15.75" customHeight="1">
      <c r="F74" s="19"/>
      <c r="G74" s="19"/>
    </row>
    <row r="75" ht="15.75" customHeight="1">
      <c r="F75" s="19"/>
      <c r="G75" s="19"/>
    </row>
    <row r="76" ht="15.75" customHeight="1">
      <c r="F76" s="19"/>
      <c r="G76" s="19"/>
    </row>
    <row r="77" ht="15.75" customHeight="1">
      <c r="F77" s="19"/>
      <c r="G77" s="19"/>
    </row>
    <row r="78" ht="15.75" customHeight="1">
      <c r="F78" s="19"/>
      <c r="G78" s="19"/>
    </row>
    <row r="79" ht="15.75" customHeight="1">
      <c r="F79" s="19"/>
      <c r="G79" s="19"/>
    </row>
    <row r="80" ht="15.75" customHeight="1">
      <c r="F80" s="19"/>
      <c r="G80" s="19"/>
    </row>
    <row r="81" ht="15.75" customHeight="1">
      <c r="F81" s="19"/>
      <c r="G81" s="19"/>
    </row>
    <row r="82" ht="15.75" customHeight="1">
      <c r="F82" s="19"/>
      <c r="G82" s="19"/>
    </row>
    <row r="83" ht="15.75" customHeight="1">
      <c r="F83" s="19"/>
      <c r="G83" s="19"/>
    </row>
    <row r="84" ht="15.75" customHeight="1">
      <c r="F84" s="19"/>
      <c r="G84" s="19"/>
    </row>
    <row r="85" ht="15.75" customHeight="1">
      <c r="F85" s="19"/>
      <c r="G85" s="19"/>
    </row>
    <row r="86" ht="15.75" customHeight="1">
      <c r="F86" s="19"/>
      <c r="G86" s="19"/>
    </row>
    <row r="87" ht="15.75" customHeight="1">
      <c r="F87" s="19"/>
      <c r="G87" s="19"/>
    </row>
    <row r="88" ht="15.75" customHeight="1">
      <c r="F88" s="19"/>
      <c r="G88" s="19"/>
    </row>
    <row r="89" ht="15.75" customHeight="1">
      <c r="F89" s="19"/>
      <c r="G89" s="19"/>
    </row>
    <row r="90" ht="15.75" customHeight="1">
      <c r="F90" s="19"/>
      <c r="G90" s="19"/>
    </row>
    <row r="91" ht="15.75" customHeight="1">
      <c r="F91" s="19"/>
      <c r="G91" s="19"/>
    </row>
    <row r="92" ht="15.75" customHeight="1">
      <c r="F92" s="19"/>
      <c r="G92" s="19"/>
    </row>
    <row r="93" ht="15.75" customHeight="1">
      <c r="F93" s="19"/>
      <c r="G93" s="19"/>
    </row>
    <row r="94" ht="15.75" customHeight="1">
      <c r="F94" s="19"/>
      <c r="G94" s="19"/>
    </row>
    <row r="95" ht="15.75" customHeight="1">
      <c r="F95" s="19"/>
      <c r="G95" s="19"/>
    </row>
    <row r="96" ht="15.75" customHeight="1">
      <c r="F96" s="19"/>
      <c r="G96" s="19"/>
    </row>
    <row r="97" ht="15.75" customHeight="1">
      <c r="F97" s="19"/>
      <c r="G97" s="19"/>
    </row>
    <row r="98" ht="15.75" customHeight="1">
      <c r="F98" s="19"/>
      <c r="G98" s="19"/>
    </row>
    <row r="99" ht="15.75" customHeight="1">
      <c r="F99" s="19"/>
      <c r="G99" s="19"/>
    </row>
    <row r="100" ht="15.75" customHeight="1">
      <c r="F100" s="19"/>
      <c r="G100" s="19"/>
    </row>
    <row r="101" ht="15.75" customHeight="1">
      <c r="F101" s="19"/>
      <c r="G101" s="19"/>
    </row>
    <row r="102" ht="15.75" customHeight="1">
      <c r="F102" s="19"/>
      <c r="G102" s="19"/>
    </row>
    <row r="103" ht="15.75" customHeight="1">
      <c r="F103" s="19"/>
      <c r="G103" s="19"/>
    </row>
    <row r="104" ht="15.75" customHeight="1">
      <c r="F104" s="19"/>
      <c r="G104" s="19"/>
    </row>
    <row r="105" ht="15.75" customHeight="1">
      <c r="F105" s="19"/>
      <c r="G105" s="19"/>
    </row>
    <row r="106" ht="15.75" customHeight="1">
      <c r="F106" s="19"/>
      <c r="G106" s="19"/>
    </row>
    <row r="107" ht="15.75" customHeight="1">
      <c r="F107" s="19"/>
      <c r="G107" s="19"/>
    </row>
    <row r="108" ht="15.75" customHeight="1">
      <c r="F108" s="19"/>
      <c r="G108" s="19"/>
    </row>
    <row r="109" ht="15.75" customHeight="1">
      <c r="F109" s="19"/>
      <c r="G109" s="19"/>
    </row>
    <row r="110" ht="15.75" customHeight="1">
      <c r="F110" s="19"/>
      <c r="G110" s="19"/>
    </row>
    <row r="111" ht="15.75" customHeight="1">
      <c r="F111" s="19"/>
      <c r="G111" s="19"/>
    </row>
    <row r="112" ht="15.75" customHeight="1">
      <c r="F112" s="19"/>
      <c r="G112" s="19"/>
    </row>
    <row r="113" ht="15.75" customHeight="1">
      <c r="F113" s="19"/>
      <c r="G113" s="19"/>
    </row>
    <row r="114" ht="15.75" customHeight="1">
      <c r="F114" s="19"/>
      <c r="G114" s="19"/>
    </row>
    <row r="115" ht="15.75" customHeight="1">
      <c r="F115" s="19"/>
      <c r="G115" s="19"/>
    </row>
    <row r="116" ht="15.75" customHeight="1">
      <c r="F116" s="19"/>
      <c r="G116" s="19"/>
    </row>
    <row r="117" ht="15.75" customHeight="1">
      <c r="F117" s="19"/>
      <c r="G117" s="19"/>
    </row>
    <row r="118" ht="15.75" customHeight="1">
      <c r="F118" s="19"/>
      <c r="G118" s="19"/>
    </row>
    <row r="119" ht="15.75" customHeight="1">
      <c r="F119" s="19"/>
      <c r="G119" s="19"/>
    </row>
    <row r="120" ht="15.75" customHeight="1">
      <c r="F120" s="19"/>
      <c r="G120" s="19"/>
    </row>
    <row r="121" ht="15.75" customHeight="1">
      <c r="F121" s="19"/>
      <c r="G121" s="19"/>
    </row>
    <row r="122" ht="15.75" customHeight="1">
      <c r="F122" s="19"/>
      <c r="G122" s="19"/>
    </row>
    <row r="123" ht="15.75" customHeight="1">
      <c r="F123" s="19"/>
      <c r="G123" s="19"/>
    </row>
    <row r="124" ht="15.75" customHeight="1">
      <c r="F124" s="19"/>
      <c r="G124" s="19"/>
    </row>
    <row r="125" ht="15.75" customHeight="1">
      <c r="F125" s="19"/>
      <c r="G125" s="19"/>
    </row>
    <row r="126" ht="15.75" customHeight="1">
      <c r="F126" s="19"/>
      <c r="G126" s="19"/>
    </row>
    <row r="127" ht="15.75" customHeight="1">
      <c r="F127" s="19"/>
      <c r="G127" s="19"/>
    </row>
    <row r="128" ht="15.75" customHeight="1">
      <c r="F128" s="19"/>
      <c r="G128" s="19"/>
    </row>
    <row r="129" ht="15.75" customHeight="1">
      <c r="F129" s="19"/>
      <c r="G129" s="19"/>
    </row>
    <row r="130" ht="15.75" customHeight="1">
      <c r="F130" s="19"/>
      <c r="G130" s="19"/>
    </row>
    <row r="131" ht="15.75" customHeight="1">
      <c r="F131" s="19"/>
      <c r="G131" s="19"/>
    </row>
    <row r="132" ht="15.75" customHeight="1">
      <c r="F132" s="19"/>
      <c r="G132" s="19"/>
    </row>
    <row r="133" ht="15.75" customHeight="1">
      <c r="F133" s="19"/>
      <c r="G133" s="19"/>
    </row>
    <row r="134" ht="15.75" customHeight="1">
      <c r="F134" s="19"/>
      <c r="G134" s="19"/>
    </row>
    <row r="135" ht="15.75" customHeight="1">
      <c r="F135" s="19"/>
      <c r="G135" s="19"/>
    </row>
    <row r="136" ht="15.75" customHeight="1">
      <c r="F136" s="19"/>
      <c r="G136" s="19"/>
    </row>
    <row r="137" ht="15.75" customHeight="1">
      <c r="F137" s="19"/>
      <c r="G137" s="19"/>
    </row>
    <row r="138" ht="15.75" customHeight="1">
      <c r="F138" s="19"/>
      <c r="G138" s="19"/>
    </row>
    <row r="139" ht="15.75" customHeight="1">
      <c r="F139" s="19"/>
      <c r="G139" s="19"/>
    </row>
    <row r="140" ht="15.75" customHeight="1">
      <c r="F140" s="19"/>
      <c r="G140" s="19"/>
    </row>
    <row r="141" ht="15.75" customHeight="1">
      <c r="F141" s="19"/>
      <c r="G141" s="19"/>
    </row>
    <row r="142" ht="15.75" customHeight="1">
      <c r="F142" s="19"/>
      <c r="G142" s="19"/>
    </row>
    <row r="143" ht="15.75" customHeight="1">
      <c r="F143" s="19"/>
      <c r="G143" s="19"/>
    </row>
    <row r="144" ht="15.75" customHeight="1">
      <c r="F144" s="19"/>
      <c r="G144" s="19"/>
    </row>
    <row r="145" ht="15.75" customHeight="1">
      <c r="F145" s="19"/>
      <c r="G145" s="19"/>
    </row>
    <row r="146" ht="15.75" customHeight="1">
      <c r="F146" s="19"/>
      <c r="G146" s="19"/>
    </row>
    <row r="147" ht="15.75" customHeight="1">
      <c r="F147" s="19"/>
      <c r="G147" s="19"/>
    </row>
    <row r="148" ht="15.75" customHeight="1">
      <c r="F148" s="19"/>
      <c r="G148" s="19"/>
    </row>
    <row r="149" ht="15.75" customHeight="1">
      <c r="F149" s="19"/>
      <c r="G149" s="19"/>
    </row>
    <row r="150" ht="15.75" customHeight="1">
      <c r="F150" s="19"/>
      <c r="G150" s="19"/>
    </row>
    <row r="151" ht="15.75" customHeight="1">
      <c r="F151" s="19"/>
      <c r="G151" s="19"/>
    </row>
    <row r="152" ht="15.75" customHeight="1">
      <c r="F152" s="19"/>
      <c r="G152" s="19"/>
    </row>
    <row r="153" ht="15.75" customHeight="1">
      <c r="F153" s="19"/>
      <c r="G153" s="19"/>
    </row>
    <row r="154" ht="15.75" customHeight="1">
      <c r="F154" s="19"/>
      <c r="G154" s="19"/>
    </row>
    <row r="155" ht="15.75" customHeight="1">
      <c r="F155" s="19"/>
      <c r="G155" s="19"/>
    </row>
    <row r="156" ht="15.75" customHeight="1">
      <c r="F156" s="19"/>
      <c r="G156" s="19"/>
    </row>
    <row r="157" ht="15.75" customHeight="1">
      <c r="F157" s="19"/>
      <c r="G157" s="19"/>
    </row>
    <row r="158" ht="15.75" customHeight="1">
      <c r="F158" s="19"/>
      <c r="G158" s="19"/>
    </row>
    <row r="159" ht="15.75" customHeight="1">
      <c r="F159" s="19"/>
      <c r="G159" s="19"/>
    </row>
    <row r="160" ht="15.75" customHeight="1">
      <c r="F160" s="19"/>
      <c r="G160" s="19"/>
    </row>
    <row r="161" ht="15.75" customHeight="1">
      <c r="F161" s="19"/>
      <c r="G161" s="19"/>
    </row>
    <row r="162" ht="15.75" customHeight="1">
      <c r="F162" s="19"/>
      <c r="G162" s="19"/>
    </row>
    <row r="163" ht="15.75" customHeight="1">
      <c r="F163" s="19"/>
      <c r="G163" s="19"/>
    </row>
    <row r="164" ht="15.75" customHeight="1">
      <c r="F164" s="19"/>
      <c r="G164" s="19"/>
    </row>
    <row r="165" ht="15.75" customHeight="1">
      <c r="F165" s="19"/>
      <c r="G165" s="19"/>
    </row>
    <row r="166" ht="15.75" customHeight="1">
      <c r="F166" s="19"/>
      <c r="G166" s="19"/>
    </row>
    <row r="167" ht="15.75" customHeight="1">
      <c r="F167" s="19"/>
      <c r="G167" s="19"/>
    </row>
    <row r="168" ht="15.75" customHeight="1">
      <c r="F168" s="19"/>
      <c r="G168" s="19"/>
    </row>
    <row r="169" ht="15.75" customHeight="1">
      <c r="F169" s="19"/>
      <c r="G169" s="19"/>
    </row>
    <row r="170" ht="15.75" customHeight="1">
      <c r="F170" s="19"/>
      <c r="G170" s="19"/>
    </row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2.125984251968504in" paperWidth="3.543307086614173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0D9"/>
    <pageSetUpPr fitToPage="1"/>
  </sheetPr>
  <sheetViews>
    <sheetView workbookViewId="0"/>
  </sheetViews>
  <sheetFormatPr customHeight="1" defaultColWidth="12.63" defaultRowHeight="15.0"/>
  <cols>
    <col customWidth="1" min="1" max="1" width="31.63"/>
    <col customWidth="1" min="2" max="5" width="6.13"/>
    <col customWidth="1" min="6" max="24" width="9.38"/>
  </cols>
  <sheetData>
    <row r="1" ht="13.5" customHeight="1">
      <c r="A1" s="21"/>
      <c r="B1" s="7">
        <v>2017.0</v>
      </c>
      <c r="C1" s="7">
        <v>2018.0</v>
      </c>
      <c r="D1" s="7">
        <v>2019.0</v>
      </c>
      <c r="E1" s="7">
        <v>2020.0</v>
      </c>
    </row>
    <row r="2" ht="13.5" customHeight="1">
      <c r="A2" s="22" t="s">
        <v>42</v>
      </c>
      <c r="B2" s="23">
        <v>8315.0</v>
      </c>
      <c r="C2" s="23">
        <v>8322.0</v>
      </c>
      <c r="D2" s="23">
        <v>8349.0</v>
      </c>
      <c r="E2" s="23">
        <v>8063.0</v>
      </c>
    </row>
    <row r="3" ht="13.5" customHeight="1">
      <c r="A3" s="24" t="s">
        <v>43</v>
      </c>
      <c r="B3" s="25">
        <v>63251.0</v>
      </c>
      <c r="C3" s="25">
        <v>64794.166666666664</v>
      </c>
      <c r="D3" s="25">
        <v>66102.91666666667</v>
      </c>
      <c r="E3" s="25">
        <v>64050.75</v>
      </c>
    </row>
    <row r="4" ht="13.5" customHeight="1">
      <c r="A4" s="26" t="s">
        <v>44</v>
      </c>
      <c r="B4" s="27">
        <v>-1280.0</v>
      </c>
      <c r="C4" s="27">
        <v>-1263.0</v>
      </c>
      <c r="D4" s="27">
        <v>-1228.0</v>
      </c>
      <c r="E4" s="27">
        <v>-1320.0</v>
      </c>
    </row>
    <row r="5" ht="13.5" customHeight="1">
      <c r="A5" s="28" t="s">
        <v>45</v>
      </c>
      <c r="B5" s="29">
        <v>0.1527081842042472</v>
      </c>
      <c r="C5" s="29">
        <v>0.1518941671677691</v>
      </c>
      <c r="D5" s="29">
        <v>0.1475606825282384</v>
      </c>
      <c r="E5" s="29">
        <v>0.15810276679841898</v>
      </c>
    </row>
    <row r="6" ht="13.5" customHeight="1">
      <c r="A6" s="28" t="s">
        <v>46</v>
      </c>
      <c r="B6" s="30">
        <v>-1048.5</v>
      </c>
      <c r="C6" s="30">
        <v>-1002.75</v>
      </c>
      <c r="D6" s="30">
        <v>-1361.1666666666667</v>
      </c>
      <c r="E6" s="30">
        <v>-958.6666666666666</v>
      </c>
    </row>
    <row r="7" ht="13.5" customHeight="1">
      <c r="A7" s="31" t="s">
        <v>47</v>
      </c>
      <c r="B7" s="25">
        <v>1213.0</v>
      </c>
      <c r="C7" s="25">
        <v>1270.0</v>
      </c>
      <c r="D7" s="25">
        <v>1255.0</v>
      </c>
      <c r="E7" s="25">
        <v>1034.0</v>
      </c>
    </row>
    <row r="8" ht="13.5" customHeight="1">
      <c r="A8" s="28" t="s">
        <v>48</v>
      </c>
      <c r="B8" s="29">
        <v>0.14471486518730614</v>
      </c>
      <c r="C8" s="29">
        <v>0.15273601924233313</v>
      </c>
      <c r="D8" s="29">
        <v>0.15080509492910357</v>
      </c>
      <c r="E8" s="29">
        <v>0.12384716732542819</v>
      </c>
    </row>
    <row r="9" ht="13.5" customHeight="1">
      <c r="A9" s="26" t="s">
        <v>49</v>
      </c>
      <c r="B9" s="27">
        <v>1154.5</v>
      </c>
      <c r="C9" s="27">
        <v>1117.9166666666667</v>
      </c>
      <c r="D9" s="27">
        <v>2161.8333333333335</v>
      </c>
      <c r="E9" s="27">
        <v>856.6666666666666</v>
      </c>
    </row>
    <row r="10" ht="13.5" customHeight="1">
      <c r="A10" s="32" t="s">
        <v>50</v>
      </c>
      <c r="B10" s="30">
        <v>7102.0</v>
      </c>
      <c r="C10" s="30">
        <v>7052.0</v>
      </c>
      <c r="D10" s="30">
        <v>7094.0</v>
      </c>
      <c r="E10" s="30">
        <v>7029.0</v>
      </c>
    </row>
    <row r="11" ht="13.5" hidden="1" customHeight="1">
      <c r="A11" s="28" t="s">
        <v>51</v>
      </c>
      <c r="B11" s="30">
        <v>63251.0</v>
      </c>
      <c r="C11" s="30">
        <v>64794.166666666664</v>
      </c>
      <c r="D11" s="30">
        <v>66102.91666666666</v>
      </c>
      <c r="E11" s="30">
        <v>64050.75000000001</v>
      </c>
    </row>
    <row r="12" ht="13.5" hidden="1" customHeight="1">
      <c r="A12" s="33" t="s">
        <v>52</v>
      </c>
      <c r="B12" s="30"/>
      <c r="C12" s="30"/>
      <c r="D12" s="30"/>
      <c r="E12" s="30"/>
    </row>
    <row r="13" ht="13.5" customHeight="1">
      <c r="A13" s="34" t="s">
        <v>53</v>
      </c>
      <c r="B13" s="35">
        <v>1379.9166666666667</v>
      </c>
      <c r="C13" s="30">
        <v>1428.0</v>
      </c>
      <c r="D13" s="30">
        <v>508.0833333333333</v>
      </c>
      <c r="E13" s="30">
        <v>-1950.1666666666667</v>
      </c>
    </row>
    <row r="14" hidden="1">
      <c r="A14" s="36"/>
      <c r="B14" s="37"/>
      <c r="C14" s="37"/>
      <c r="D14" s="37"/>
      <c r="E14" s="38"/>
    </row>
    <row r="15" hidden="1">
      <c r="A15" s="39" t="s">
        <v>54</v>
      </c>
      <c r="B15" s="40" t="str">
        <f>+#REF!+B9+B6+B13</f>
        <v>#REF!</v>
      </c>
      <c r="C15" s="40">
        <f t="shared" ref="C15:E15" si="1">+B3+C9+C6+C13</f>
        <v>64794.16667</v>
      </c>
      <c r="D15" s="40">
        <f t="shared" si="1"/>
        <v>66102.91667</v>
      </c>
      <c r="E15" s="41">
        <f t="shared" si="1"/>
        <v>64050.75</v>
      </c>
    </row>
    <row r="16">
      <c r="B16" s="42"/>
      <c r="C16" s="42"/>
      <c r="D16" s="42"/>
      <c r="E16" s="42"/>
    </row>
    <row r="17">
      <c r="D17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574803149606299in" paperWidth="3.543307086614173i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0D9"/>
    <pageSetUpPr fitToPage="1"/>
  </sheetPr>
  <sheetViews>
    <sheetView workbookViewId="0"/>
  </sheetViews>
  <sheetFormatPr customHeight="1" defaultColWidth="12.63" defaultRowHeight="15.0"/>
  <cols>
    <col customWidth="1" min="1" max="1" width="21.5"/>
    <col customWidth="1" min="2" max="6" width="7.13"/>
    <col customWidth="1" min="7" max="7" width="8.5"/>
    <col customWidth="1" min="8" max="24" width="12.88"/>
  </cols>
  <sheetData>
    <row r="1" ht="33.75" customHeight="1">
      <c r="A1" s="43"/>
      <c r="B1" s="7" t="s">
        <v>55</v>
      </c>
      <c r="C1" s="7" t="s">
        <v>56</v>
      </c>
      <c r="D1" s="7" t="s">
        <v>57</v>
      </c>
      <c r="E1" s="7" t="s">
        <v>58</v>
      </c>
      <c r="F1" s="7" t="s">
        <v>59</v>
      </c>
      <c r="G1" s="44" t="s">
        <v>29</v>
      </c>
      <c r="I1" s="45"/>
      <c r="J1" s="45"/>
      <c r="K1" s="45"/>
    </row>
    <row r="2">
      <c r="A2" s="8" t="s">
        <v>30</v>
      </c>
      <c r="B2" s="9">
        <v>215138.1661492552</v>
      </c>
      <c r="C2" s="9">
        <v>213663.15905886047</v>
      </c>
      <c r="D2" s="9">
        <v>214391.90158151306</v>
      </c>
      <c r="E2" s="9">
        <v>214474.73149863633</v>
      </c>
      <c r="F2" s="10">
        <v>3.8634816199811794E-4</v>
      </c>
      <c r="G2" s="10">
        <v>2.3402744280742738E-4</v>
      </c>
      <c r="I2" s="46"/>
      <c r="J2" s="46"/>
      <c r="K2" s="45"/>
    </row>
    <row r="3">
      <c r="A3" s="11" t="s">
        <v>31</v>
      </c>
      <c r="B3" s="12">
        <v>331974.8650272179</v>
      </c>
      <c r="C3" s="12">
        <v>333146.1613972235</v>
      </c>
      <c r="D3" s="12">
        <v>335152.2596158237</v>
      </c>
      <c r="E3" s="12">
        <v>338401.9797946744</v>
      </c>
      <c r="F3" s="13">
        <v>0.009696250243324434</v>
      </c>
      <c r="G3" s="13">
        <v>0.007511738650758604</v>
      </c>
      <c r="I3" s="45"/>
      <c r="J3" s="45"/>
      <c r="K3" s="45"/>
    </row>
    <row r="4">
      <c r="A4" s="8" t="s">
        <v>32</v>
      </c>
      <c r="B4" s="9">
        <v>291945.3594029746</v>
      </c>
      <c r="C4" s="9">
        <v>294259.1056468189</v>
      </c>
      <c r="D4" s="9">
        <v>293960.33382615115</v>
      </c>
      <c r="E4" s="9">
        <v>294744.8182833492</v>
      </c>
      <c r="F4" s="10">
        <v>0.0026686745350548158</v>
      </c>
      <c r="G4" s="10">
        <v>0.0013781550712199664</v>
      </c>
      <c r="I4" s="45"/>
      <c r="J4" s="45"/>
      <c r="K4" s="45"/>
    </row>
    <row r="5">
      <c r="A5" s="11" t="s">
        <v>33</v>
      </c>
      <c r="B5" s="12">
        <v>249762.139985732</v>
      </c>
      <c r="C5" s="12">
        <v>250340.86838171497</v>
      </c>
      <c r="D5" s="12">
        <v>249945.57862912497</v>
      </c>
      <c r="E5" s="12">
        <v>247611.60374314722</v>
      </c>
      <c r="F5" s="13">
        <v>-0.009337932276213379</v>
      </c>
      <c r="G5" s="13">
        <v>-0.0028240923468801915</v>
      </c>
      <c r="I5" s="45"/>
      <c r="J5" s="45"/>
      <c r="K5" s="45"/>
    </row>
    <row r="6">
      <c r="A6" s="8" t="s">
        <v>34</v>
      </c>
      <c r="B6" s="9">
        <v>315723.828175013</v>
      </c>
      <c r="C6" s="9">
        <v>318844.4967898036</v>
      </c>
      <c r="D6" s="9">
        <v>321229.21769669076</v>
      </c>
      <c r="E6" s="9">
        <v>327673.4674798123</v>
      </c>
      <c r="F6" s="10">
        <v>0.020061219304173816</v>
      </c>
      <c r="G6" s="10">
        <v>0.008476864189445044</v>
      </c>
    </row>
    <row r="7">
      <c r="A7" s="14" t="s">
        <v>60</v>
      </c>
      <c r="B7" s="12">
        <v>280715.97298625356</v>
      </c>
      <c r="C7" s="12">
        <v>284319.7512597073</v>
      </c>
      <c r="D7" s="12">
        <v>286732.85943714046</v>
      </c>
      <c r="E7" s="12">
        <v>286216.6469512004</v>
      </c>
      <c r="F7" s="13">
        <v>-0.00180032552583409</v>
      </c>
      <c r="G7" s="13">
        <v>0.004374134882724645</v>
      </c>
    </row>
    <row r="8">
      <c r="A8" s="8" t="s">
        <v>36</v>
      </c>
      <c r="B8" s="9">
        <v>428763.74790429877</v>
      </c>
      <c r="C8" s="9">
        <v>432827.4308718928</v>
      </c>
      <c r="D8" s="9">
        <v>430382.8617946235</v>
      </c>
      <c r="E8" s="9">
        <v>425740.3904947365</v>
      </c>
      <c r="F8" s="10">
        <v>-0.01078684053665302</v>
      </c>
      <c r="G8" s="10">
        <v>-2.126083636967424E-4</v>
      </c>
    </row>
    <row r="9">
      <c r="A9" s="11" t="s">
        <v>37</v>
      </c>
      <c r="B9" s="12">
        <v>245877.3030374066</v>
      </c>
      <c r="C9" s="12">
        <v>247159.321256288</v>
      </c>
      <c r="D9" s="12">
        <v>253295.84326358265</v>
      </c>
      <c r="E9" s="12">
        <v>271142.7027420236</v>
      </c>
      <c r="F9" s="13">
        <v>0.07045855647883381</v>
      </c>
      <c r="G9" s="47">
        <v>0.017609586090858498</v>
      </c>
    </row>
    <row r="10">
      <c r="A10" s="8" t="s">
        <v>38</v>
      </c>
      <c r="B10" s="9">
        <v>373522.9689353081</v>
      </c>
      <c r="C10" s="9">
        <v>377719.80103031144</v>
      </c>
      <c r="D10" s="9">
        <v>374397.1876431572</v>
      </c>
      <c r="E10" s="9">
        <v>374203.3748233628</v>
      </c>
      <c r="F10" s="10">
        <v>-5.176663345536348E-4</v>
      </c>
      <c r="G10" s="10">
        <v>0.001872981632390136</v>
      </c>
    </row>
    <row r="11">
      <c r="A11" s="11" t="s">
        <v>39</v>
      </c>
      <c r="B11" s="12">
        <v>362499.7570589536</v>
      </c>
      <c r="C11" s="12">
        <v>368144.90668322553</v>
      </c>
      <c r="D11" s="12">
        <v>363840.11449537636</v>
      </c>
      <c r="E11" s="12">
        <v>361904.7088063124</v>
      </c>
      <c r="F11" s="13">
        <v>-0.005319385114388009</v>
      </c>
      <c r="G11" s="13">
        <v>9.000108236081328E-4</v>
      </c>
    </row>
    <row r="12">
      <c r="A12" s="15" t="s">
        <v>40</v>
      </c>
      <c r="B12" s="9">
        <v>408342.3461650865</v>
      </c>
      <c r="C12" s="9">
        <v>407371.82904732646</v>
      </c>
      <c r="D12" s="9">
        <v>406647.36321678973</v>
      </c>
      <c r="E12" s="9">
        <v>413002.41172462597</v>
      </c>
      <c r="F12" s="10">
        <v>0.01562791027971877</v>
      </c>
      <c r="G12" s="10">
        <v>0.0041643396808979105</v>
      </c>
    </row>
    <row r="13">
      <c r="A13" s="16" t="s">
        <v>41</v>
      </c>
      <c r="B13" s="17">
        <v>327154.7970284778</v>
      </c>
      <c r="C13" s="17">
        <v>329431.0165379203</v>
      </c>
      <c r="D13" s="17">
        <v>329491.27128833556</v>
      </c>
      <c r="E13" s="17">
        <v>334137.81681106775</v>
      </c>
      <c r="F13" s="18">
        <v>0.014102180930511077</v>
      </c>
      <c r="G13" s="18">
        <v>0.005364037074057082</v>
      </c>
    </row>
    <row r="14">
      <c r="B14" s="19"/>
      <c r="C14" s="19"/>
      <c r="D14" s="19"/>
      <c r="E14" s="19"/>
    </row>
    <row r="15">
      <c r="E15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2.047244094488189in" paperWidth="3.543307086614173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0D9"/>
    <pageSetUpPr fitToPage="1"/>
  </sheetPr>
  <sheetViews>
    <sheetView workbookViewId="0"/>
  </sheetViews>
  <sheetFormatPr customHeight="1" defaultColWidth="12.63" defaultRowHeight="15.0"/>
  <cols>
    <col customWidth="1" min="1" max="1" width="21.88"/>
    <col customWidth="1" min="2" max="4" width="12.38"/>
    <col customWidth="1" min="5" max="5" width="6.5"/>
    <col customWidth="1" min="6" max="6" width="8.88"/>
    <col customWidth="1" min="7" max="7" width="14.63"/>
    <col customWidth="1" min="8" max="8" width="14.25"/>
    <col customWidth="1" min="9" max="9" width="14.63"/>
    <col customWidth="1" min="10" max="23" width="12.88"/>
  </cols>
  <sheetData>
    <row r="1" ht="33.75" customHeight="1">
      <c r="A1" s="43"/>
      <c r="B1" s="7" t="s">
        <v>56</v>
      </c>
      <c r="C1" s="7" t="s">
        <v>57</v>
      </c>
      <c r="D1" s="7" t="s">
        <v>58</v>
      </c>
      <c r="E1" s="7" t="s">
        <v>59</v>
      </c>
      <c r="F1" s="7" t="s">
        <v>29</v>
      </c>
      <c r="H1" s="46"/>
      <c r="I1" s="46"/>
    </row>
    <row r="2">
      <c r="A2" s="8" t="s">
        <v>30</v>
      </c>
      <c r="B2" s="9">
        <v>3.790296484E9</v>
      </c>
      <c r="C2" s="9">
        <v>3.748715401E9</v>
      </c>
      <c r="D2" s="9">
        <v>2.731905387E9</v>
      </c>
      <c r="E2" s="10">
        <v>-0.2712422537407768</v>
      </c>
      <c r="F2" s="10">
        <v>-0.04853272101690764</v>
      </c>
      <c r="H2" s="45"/>
      <c r="I2" s="45"/>
    </row>
    <row r="3">
      <c r="A3" s="11" t="s">
        <v>31</v>
      </c>
      <c r="B3" s="12">
        <v>1.9208241709E10</v>
      </c>
      <c r="C3" s="12">
        <v>1.9613982023E10</v>
      </c>
      <c r="D3" s="12">
        <v>1.8911983871E10</v>
      </c>
      <c r="E3" s="13">
        <v>-0.03579070028599052</v>
      </c>
      <c r="F3" s="13">
        <v>0.019546883378321667</v>
      </c>
    </row>
    <row r="4">
      <c r="A4" s="8" t="s">
        <v>32</v>
      </c>
      <c r="B4" s="9">
        <v>1.2506822253E10</v>
      </c>
      <c r="C4" s="9">
        <v>1.263514235E10</v>
      </c>
      <c r="D4" s="9">
        <v>1.1988600311E10</v>
      </c>
      <c r="E4" s="10">
        <v>-0.05117014285161581</v>
      </c>
      <c r="F4" s="10">
        <v>0.010282946722097064</v>
      </c>
    </row>
    <row r="5">
      <c r="A5" s="11" t="s">
        <v>33</v>
      </c>
      <c r="B5" s="12">
        <v>1.1888644032E10</v>
      </c>
      <c r="C5" s="12">
        <v>1.2817414031E10</v>
      </c>
      <c r="D5" s="12">
        <v>1.3232647019E10</v>
      </c>
      <c r="E5" s="13">
        <v>0.032396003358846404</v>
      </c>
      <c r="F5" s="13">
        <v>0.04292794247165688</v>
      </c>
    </row>
    <row r="6">
      <c r="A6" s="8" t="s">
        <v>34</v>
      </c>
      <c r="B6" s="9">
        <v>1.12550905714E11</v>
      </c>
      <c r="C6" s="9">
        <v>1.16542116675E11</v>
      </c>
      <c r="D6" s="9">
        <v>1.05802261994E11</v>
      </c>
      <c r="E6" s="10">
        <v>-0.09215427853391522</v>
      </c>
      <c r="F6" s="10">
        <v>0.006634935431827582</v>
      </c>
    </row>
    <row r="7">
      <c r="A7" s="14" t="s">
        <v>35</v>
      </c>
      <c r="B7" s="12">
        <v>2.996114299E10</v>
      </c>
      <c r="C7" s="12">
        <v>3.1075586257E10</v>
      </c>
      <c r="D7" s="12">
        <v>2.9901513561E10</v>
      </c>
      <c r="E7" s="13">
        <v>-0.03778119216449316</v>
      </c>
      <c r="F7" s="13">
        <v>0.01813637167652593</v>
      </c>
    </row>
    <row r="8">
      <c r="A8" s="8" t="s">
        <v>36</v>
      </c>
      <c r="B8" s="9">
        <v>2.6911751851E10</v>
      </c>
      <c r="C8" s="9">
        <v>2.5488327064E10</v>
      </c>
      <c r="D8" s="9">
        <v>2.2315810635E10</v>
      </c>
      <c r="E8" s="10">
        <v>-0.1244693863600369</v>
      </c>
      <c r="F8" s="10">
        <v>-0.017217359358440487</v>
      </c>
    </row>
    <row r="9">
      <c r="A9" s="11" t="s">
        <v>37</v>
      </c>
      <c r="B9" s="12">
        <v>1.8356499443E10</v>
      </c>
      <c r="C9" s="12">
        <v>1.9356969367E10</v>
      </c>
      <c r="D9" s="12">
        <v>1.422778901E10</v>
      </c>
      <c r="E9" s="13">
        <v>-0.2649784818972897</v>
      </c>
      <c r="F9" s="13">
        <v>-0.029797317305432336</v>
      </c>
    </row>
    <row r="10">
      <c r="A10" s="8" t="s">
        <v>38</v>
      </c>
      <c r="B10" s="9">
        <v>7.2999364884E10</v>
      </c>
      <c r="C10" s="9">
        <v>7.3017853064E10</v>
      </c>
      <c r="D10" s="9">
        <v>7.4692518164E10</v>
      </c>
      <c r="E10" s="10">
        <v>0.02293500876466692</v>
      </c>
      <c r="F10" s="10">
        <v>0.012519923378612852</v>
      </c>
    </row>
    <row r="11">
      <c r="A11" s="11" t="s">
        <v>39</v>
      </c>
      <c r="B11" s="12">
        <v>5.3782166347E10</v>
      </c>
      <c r="C11" s="12">
        <v>5.3459122827E10</v>
      </c>
      <c r="D11" s="12">
        <v>5.485082999E10</v>
      </c>
      <c r="E11" s="13">
        <v>0.026033108839135455</v>
      </c>
      <c r="F11" s="13">
        <v>0.010292298621900953</v>
      </c>
    </row>
    <row r="12">
      <c r="A12" s="15" t="s">
        <v>40</v>
      </c>
      <c r="B12" s="9">
        <v>1.9217198537E10</v>
      </c>
      <c r="C12" s="9">
        <v>1.9558730237E10</v>
      </c>
      <c r="D12" s="9">
        <v>1.9841688174E10</v>
      </c>
      <c r="E12" s="10">
        <v>0.014467091348533412</v>
      </c>
      <c r="F12" s="10">
        <v>0.01883535191812591</v>
      </c>
    </row>
    <row r="13">
      <c r="A13" s="16" t="s">
        <v>41</v>
      </c>
      <c r="B13" s="17">
        <v>2.20437452823E11</v>
      </c>
      <c r="C13" s="17">
        <v>2.25740081194E11</v>
      </c>
      <c r="D13" s="17">
        <v>2.15371316435E11</v>
      </c>
      <c r="E13" s="18">
        <v>-0.04593231606968873</v>
      </c>
      <c r="F13" s="18">
        <v>0.010963602514473703</v>
      </c>
    </row>
    <row r="14">
      <c r="B14" s="19"/>
      <c r="C14" s="19"/>
      <c r="D14" s="19"/>
    </row>
    <row r="15">
      <c r="D15" s="2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811023622047244in" paperWidth="3.543307086614173i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0D9"/>
    <pageSetUpPr fitToPage="1"/>
  </sheetPr>
  <sheetViews>
    <sheetView workbookViewId="0"/>
  </sheetViews>
  <sheetFormatPr customHeight="1" defaultColWidth="12.63" defaultRowHeight="15.0"/>
  <cols>
    <col customWidth="1" min="1" max="1" width="28.0"/>
    <col customWidth="1" min="2" max="4" width="6.38"/>
    <col customWidth="1" min="5" max="5" width="7.38"/>
    <col customWidth="1" min="6" max="26" width="9.38"/>
  </cols>
  <sheetData>
    <row r="1">
      <c r="A1" s="43"/>
      <c r="B1" s="7">
        <v>2018.0</v>
      </c>
      <c r="C1" s="7">
        <v>2019.0</v>
      </c>
      <c r="D1" s="7">
        <v>2020.0</v>
      </c>
      <c r="E1" s="48" t="s">
        <v>61</v>
      </c>
    </row>
    <row r="2">
      <c r="A2" s="8" t="s">
        <v>62</v>
      </c>
      <c r="B2" s="49"/>
      <c r="C2" s="49"/>
      <c r="D2" s="49"/>
      <c r="E2" s="50"/>
    </row>
    <row r="3">
      <c r="A3" s="51" t="s">
        <v>63</v>
      </c>
      <c r="B3" s="12">
        <v>12514.0</v>
      </c>
      <c r="C3" s="12">
        <v>9957.0</v>
      </c>
      <c r="D3" s="12">
        <v>10040.0</v>
      </c>
      <c r="E3" s="13">
        <f t="shared" ref="E3:E8" si="1">+D3/C3-1</f>
        <v>0.00833584413</v>
      </c>
    </row>
    <row r="4">
      <c r="A4" s="51" t="s">
        <v>64</v>
      </c>
      <c r="B4" s="12">
        <v>12736.0</v>
      </c>
      <c r="C4" s="12">
        <v>12770.0</v>
      </c>
      <c r="D4" s="12">
        <v>10470.0</v>
      </c>
      <c r="E4" s="13">
        <f t="shared" si="1"/>
        <v>-0.1801096319</v>
      </c>
    </row>
    <row r="5">
      <c r="A5" s="52" t="s">
        <v>65</v>
      </c>
      <c r="B5" s="12">
        <v>8598.0</v>
      </c>
      <c r="C5" s="12">
        <v>8713.5</v>
      </c>
      <c r="D5" s="12">
        <v>7384.75</v>
      </c>
      <c r="E5" s="13">
        <f t="shared" si="1"/>
        <v>-0.1524932576</v>
      </c>
    </row>
    <row r="6">
      <c r="A6" s="52" t="s">
        <v>66</v>
      </c>
      <c r="B6" s="12">
        <v>2055.0</v>
      </c>
      <c r="C6" s="12">
        <v>2035.6666666666667</v>
      </c>
      <c r="D6" s="12">
        <v>1515.75</v>
      </c>
      <c r="E6" s="13">
        <f t="shared" si="1"/>
        <v>-0.2554036352</v>
      </c>
    </row>
    <row r="7">
      <c r="A7" s="52" t="s">
        <v>67</v>
      </c>
      <c r="B7" s="12">
        <v>1191.0</v>
      </c>
      <c r="C7" s="12">
        <v>1136.25</v>
      </c>
      <c r="D7" s="12">
        <v>820.9166666666666</v>
      </c>
      <c r="E7" s="13">
        <f t="shared" si="1"/>
        <v>-0.2775210854</v>
      </c>
    </row>
    <row r="8">
      <c r="A8" s="53" t="s">
        <v>68</v>
      </c>
      <c r="B8" s="54">
        <v>892.0</v>
      </c>
      <c r="C8" s="54">
        <v>880.5</v>
      </c>
      <c r="D8" s="54">
        <v>677.75</v>
      </c>
      <c r="E8" s="55">
        <f t="shared" si="1"/>
        <v>-0.2302668938</v>
      </c>
    </row>
    <row r="9">
      <c r="A9" s="8" t="s">
        <v>69</v>
      </c>
      <c r="B9" s="56"/>
      <c r="C9" s="56"/>
      <c r="D9" s="56"/>
      <c r="E9" s="57"/>
    </row>
    <row r="10">
      <c r="A10" s="14" t="s">
        <v>70</v>
      </c>
      <c r="B10" s="12">
        <v>39485.0</v>
      </c>
      <c r="C10" s="12">
        <v>39191.0</v>
      </c>
      <c r="D10" s="12">
        <v>45607.0</v>
      </c>
      <c r="E10" s="13">
        <f t="shared" ref="E10:E12" si="2">+D10/C10-1</f>
        <v>0.1637110561</v>
      </c>
    </row>
    <row r="11">
      <c r="A11" s="11" t="s">
        <v>71</v>
      </c>
      <c r="B11" s="12">
        <v>28934.0</v>
      </c>
      <c r="C11" s="12">
        <v>27695.0</v>
      </c>
      <c r="D11" s="12">
        <v>31127.0</v>
      </c>
      <c r="E11" s="13">
        <f t="shared" si="2"/>
        <v>0.1239212854</v>
      </c>
    </row>
    <row r="12">
      <c r="A12" s="52" t="s">
        <v>72</v>
      </c>
      <c r="B12" s="12">
        <v>5386.0</v>
      </c>
      <c r="C12" s="12">
        <v>4631.0</v>
      </c>
      <c r="D12" s="12">
        <v>5613.0</v>
      </c>
      <c r="E12" s="13">
        <f t="shared" si="2"/>
        <v>0.2120492334</v>
      </c>
      <c r="F12" s="58"/>
      <c r="G12" s="59"/>
    </row>
    <row r="13">
      <c r="A13" s="60" t="s">
        <v>73</v>
      </c>
      <c r="B13" s="61"/>
      <c r="C13" s="61"/>
      <c r="D13" s="61"/>
      <c r="E13" s="62"/>
      <c r="F13" s="58"/>
      <c r="G13" s="63"/>
    </row>
    <row r="17">
      <c r="A17" s="6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2.322834645669291in" paperWidth="3.543307086614173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0D9"/>
    <pageSetUpPr fitToPage="1"/>
  </sheetPr>
  <sheetViews>
    <sheetView workbookViewId="0"/>
  </sheetViews>
  <sheetFormatPr customHeight="1" defaultColWidth="12.63" defaultRowHeight="15.0"/>
  <cols>
    <col customWidth="1" min="1" max="1" width="38.63"/>
    <col customWidth="1" min="2" max="4" width="7.0"/>
    <col customWidth="1" min="5" max="5" width="7.25"/>
    <col customWidth="1" min="6" max="16" width="9.38"/>
  </cols>
  <sheetData>
    <row r="1" ht="33.0" customHeight="1">
      <c r="A1" s="65"/>
      <c r="B1" s="66">
        <v>2018.0</v>
      </c>
      <c r="C1" s="66">
        <v>2019.0</v>
      </c>
      <c r="D1" s="66">
        <v>2020.0</v>
      </c>
      <c r="E1" s="67" t="s">
        <v>61</v>
      </c>
    </row>
    <row r="2" ht="16.5" customHeight="1">
      <c r="A2" s="68" t="s">
        <v>74</v>
      </c>
      <c r="B2" s="69">
        <f t="shared" ref="B2:D2" si="1">+B3+B4</f>
        <v>4714</v>
      </c>
      <c r="C2" s="69">
        <f t="shared" si="1"/>
        <v>6004</v>
      </c>
      <c r="D2" s="69">
        <f t="shared" si="1"/>
        <v>4485</v>
      </c>
      <c r="E2" s="70">
        <f t="shared" ref="E2:E5" si="2">+D2/C2-1</f>
        <v>-0.2529980013</v>
      </c>
    </row>
    <row r="3" ht="15.75" customHeight="1">
      <c r="A3" s="71" t="s">
        <v>75</v>
      </c>
      <c r="B3" s="72">
        <v>3439.0</v>
      </c>
      <c r="C3" s="72">
        <v>3834.0</v>
      </c>
      <c r="D3" s="72">
        <v>2397.0</v>
      </c>
      <c r="E3" s="73">
        <f t="shared" si="2"/>
        <v>-0.3748043818</v>
      </c>
    </row>
    <row r="4">
      <c r="A4" s="71" t="s">
        <v>76</v>
      </c>
      <c r="B4" s="74">
        <f t="shared" ref="B4:D4" si="3">+B5+B13+B21</f>
        <v>1275</v>
      </c>
      <c r="C4" s="74">
        <f t="shared" si="3"/>
        <v>2170</v>
      </c>
      <c r="D4" s="74">
        <f t="shared" si="3"/>
        <v>2088</v>
      </c>
      <c r="E4" s="73">
        <f t="shared" si="2"/>
        <v>-0.03778801843</v>
      </c>
    </row>
    <row r="5">
      <c r="A5" s="75" t="s">
        <v>77</v>
      </c>
      <c r="B5" s="76">
        <v>766.0</v>
      </c>
      <c r="C5" s="76">
        <v>762.0</v>
      </c>
      <c r="D5" s="76">
        <v>501.0</v>
      </c>
      <c r="E5" s="10">
        <f t="shared" si="2"/>
        <v>-0.342519685</v>
      </c>
    </row>
    <row r="6" hidden="1">
      <c r="A6" s="77" t="s">
        <v>78</v>
      </c>
      <c r="B6" s="78"/>
      <c r="C6" s="78"/>
      <c r="D6" s="78"/>
      <c r="E6" s="79"/>
    </row>
    <row r="7">
      <c r="A7" s="77" t="s">
        <v>79</v>
      </c>
      <c r="B7" s="78">
        <v>118.0</v>
      </c>
      <c r="C7" s="78">
        <v>127.0</v>
      </c>
      <c r="D7" s="78">
        <v>19.0</v>
      </c>
      <c r="E7" s="80">
        <f t="shared" ref="E7:E15" si="4">+D7/C7-1</f>
        <v>-0.8503937008</v>
      </c>
    </row>
    <row r="8">
      <c r="A8" s="77" t="s">
        <v>80</v>
      </c>
      <c r="B8" s="78">
        <v>28.0</v>
      </c>
      <c r="C8" s="78">
        <v>30.0</v>
      </c>
      <c r="D8" s="78">
        <v>23.0</v>
      </c>
      <c r="E8" s="13">
        <f t="shared" si="4"/>
        <v>-0.2333333333</v>
      </c>
    </row>
    <row r="9">
      <c r="A9" s="81" t="s">
        <v>81</v>
      </c>
      <c r="B9" s="78"/>
      <c r="C9" s="78">
        <v>9.0</v>
      </c>
      <c r="D9" s="78"/>
      <c r="E9" s="80">
        <f t="shared" si="4"/>
        <v>-1</v>
      </c>
      <c r="G9" s="82"/>
    </row>
    <row r="10">
      <c r="A10" s="77" t="s">
        <v>82</v>
      </c>
      <c r="B10" s="78">
        <v>499.0</v>
      </c>
      <c r="C10" s="78">
        <v>464.0</v>
      </c>
      <c r="D10" s="78">
        <v>377.0</v>
      </c>
      <c r="E10" s="13">
        <f t="shared" si="4"/>
        <v>-0.1875</v>
      </c>
    </row>
    <row r="11">
      <c r="A11" s="77" t="s">
        <v>83</v>
      </c>
      <c r="B11" s="78">
        <v>53.0</v>
      </c>
      <c r="C11" s="78">
        <v>57.0</v>
      </c>
      <c r="D11" s="78">
        <v>32.0</v>
      </c>
      <c r="E11" s="13">
        <f t="shared" si="4"/>
        <v>-0.4385964912</v>
      </c>
    </row>
    <row r="12">
      <c r="A12" s="77" t="s">
        <v>84</v>
      </c>
      <c r="B12" s="78">
        <v>68.0</v>
      </c>
      <c r="C12" s="78">
        <v>75.0</v>
      </c>
      <c r="D12" s="78">
        <v>50.0</v>
      </c>
      <c r="E12" s="13">
        <f t="shared" si="4"/>
        <v>-0.3333333333</v>
      </c>
    </row>
    <row r="13">
      <c r="A13" s="75" t="s">
        <v>85</v>
      </c>
      <c r="B13" s="76">
        <v>249.0</v>
      </c>
      <c r="C13" s="76">
        <v>1198.0</v>
      </c>
      <c r="D13" s="76">
        <v>1416.0</v>
      </c>
      <c r="E13" s="10">
        <f t="shared" si="4"/>
        <v>0.1819699499</v>
      </c>
    </row>
    <row r="14">
      <c r="A14" s="77" t="s">
        <v>86</v>
      </c>
      <c r="B14" s="78">
        <v>7.0</v>
      </c>
      <c r="C14" s="78">
        <v>956.0</v>
      </c>
      <c r="D14" s="78">
        <v>1037.0</v>
      </c>
      <c r="E14" s="80">
        <f t="shared" si="4"/>
        <v>0.08472803347</v>
      </c>
    </row>
    <row r="15">
      <c r="A15" s="77" t="s">
        <v>87</v>
      </c>
      <c r="B15" s="78">
        <v>121.0</v>
      </c>
      <c r="C15" s="78">
        <v>242.0</v>
      </c>
      <c r="D15" s="78">
        <v>244.0</v>
      </c>
      <c r="E15" s="13">
        <f t="shared" si="4"/>
        <v>0.00826446281</v>
      </c>
    </row>
    <row r="16">
      <c r="A16" s="77" t="s">
        <v>88</v>
      </c>
      <c r="B16" s="78">
        <v>41.0</v>
      </c>
      <c r="C16" s="78"/>
      <c r="D16" s="78"/>
      <c r="E16" s="79"/>
    </row>
    <row r="17">
      <c r="A17" s="77" t="s">
        <v>89</v>
      </c>
      <c r="B17" s="78">
        <v>64.0</v>
      </c>
      <c r="C17" s="78"/>
      <c r="D17" s="78"/>
      <c r="E17" s="83"/>
    </row>
    <row r="18">
      <c r="A18" s="77" t="s">
        <v>90</v>
      </c>
      <c r="B18" s="78">
        <v>12.0</v>
      </c>
      <c r="C18" s="78"/>
      <c r="D18" s="78"/>
      <c r="E18" s="83"/>
    </row>
    <row r="19">
      <c r="A19" s="77" t="s">
        <v>91</v>
      </c>
      <c r="B19" s="78">
        <v>4.0</v>
      </c>
      <c r="C19" s="78"/>
      <c r="D19" s="78">
        <v>1.0</v>
      </c>
      <c r="E19" s="83"/>
    </row>
    <row r="20">
      <c r="A20" s="77" t="s">
        <v>92</v>
      </c>
      <c r="B20" s="78"/>
      <c r="C20" s="78"/>
      <c r="D20" s="78">
        <v>134.0</v>
      </c>
      <c r="E20" s="83"/>
    </row>
    <row r="21" ht="15.75" customHeight="1">
      <c r="A21" s="84" t="s">
        <v>93</v>
      </c>
      <c r="B21" s="76">
        <v>260.0</v>
      </c>
      <c r="C21" s="76">
        <v>210.0</v>
      </c>
      <c r="D21" s="76">
        <v>171.0</v>
      </c>
      <c r="E21" s="10">
        <f t="shared" ref="E21:E27" si="5">+D21/C21-1</f>
        <v>-0.1857142857</v>
      </c>
    </row>
    <row r="22" ht="15.75" customHeight="1">
      <c r="A22" s="77" t="s">
        <v>94</v>
      </c>
      <c r="B22" s="78">
        <v>260.0</v>
      </c>
      <c r="C22" s="78">
        <v>210.0</v>
      </c>
      <c r="D22" s="78">
        <v>171.0</v>
      </c>
      <c r="E22" s="80">
        <f t="shared" si="5"/>
        <v>-0.1857142857</v>
      </c>
    </row>
    <row r="23" ht="15.75" customHeight="1">
      <c r="A23" s="85" t="s">
        <v>95</v>
      </c>
      <c r="B23" s="86">
        <f>SUM(B24:B25)</f>
        <v>897</v>
      </c>
      <c r="C23" s="87">
        <v>1004.0</v>
      </c>
      <c r="D23" s="87">
        <v>459.0</v>
      </c>
      <c r="E23" s="88">
        <f t="shared" si="5"/>
        <v>-0.5428286853</v>
      </c>
    </row>
    <row r="24" ht="15.75" customHeight="1">
      <c r="A24" s="77" t="s">
        <v>96</v>
      </c>
      <c r="B24" s="78">
        <v>415.0</v>
      </c>
      <c r="C24" s="78">
        <v>487.0</v>
      </c>
      <c r="D24" s="78">
        <v>24.0</v>
      </c>
      <c r="E24" s="80">
        <f t="shared" si="5"/>
        <v>-0.9507186858</v>
      </c>
    </row>
    <row r="25" ht="15.75" customHeight="1">
      <c r="A25" s="77" t="s">
        <v>97</v>
      </c>
      <c r="B25" s="78">
        <v>482.0</v>
      </c>
      <c r="C25" s="78">
        <v>517.0</v>
      </c>
      <c r="D25" s="78">
        <v>233.0</v>
      </c>
      <c r="E25" s="80">
        <f t="shared" si="5"/>
        <v>-0.5493230174</v>
      </c>
    </row>
    <row r="26" ht="15.75" customHeight="1">
      <c r="A26" s="85" t="s">
        <v>98</v>
      </c>
      <c r="B26" s="87">
        <v>2169.0</v>
      </c>
      <c r="C26" s="87">
        <v>2769.0</v>
      </c>
      <c r="D26" s="87">
        <v>7985.0</v>
      </c>
      <c r="E26" s="88">
        <f t="shared" si="5"/>
        <v>1.883712532</v>
      </c>
    </row>
    <row r="27" ht="15.75" customHeight="1">
      <c r="A27" s="77" t="s">
        <v>99</v>
      </c>
      <c r="B27" s="78">
        <v>943.0</v>
      </c>
      <c r="C27" s="78">
        <v>1484.0</v>
      </c>
      <c r="D27" s="78">
        <v>2822.0</v>
      </c>
      <c r="E27" s="80">
        <f t="shared" si="5"/>
        <v>0.9016172507</v>
      </c>
    </row>
    <row r="28" ht="15.75" customHeight="1">
      <c r="A28" s="77" t="s">
        <v>100</v>
      </c>
      <c r="B28" s="78">
        <v>91.0</v>
      </c>
      <c r="C28" s="78"/>
      <c r="D28" s="78"/>
      <c r="E28" s="83"/>
    </row>
    <row r="29" ht="15.75" customHeight="1">
      <c r="A29" s="81" t="s">
        <v>101</v>
      </c>
      <c r="B29" s="78"/>
      <c r="C29" s="78"/>
      <c r="D29" s="78">
        <v>3973.0</v>
      </c>
      <c r="E29" s="83"/>
    </row>
    <row r="30" ht="15.75" customHeight="1">
      <c r="A30" s="77" t="s">
        <v>102</v>
      </c>
      <c r="B30" s="89">
        <v>267.0</v>
      </c>
      <c r="C30" s="89">
        <v>214.0</v>
      </c>
      <c r="D30" s="89">
        <v>198.0</v>
      </c>
      <c r="E30" s="90">
        <f t="shared" ref="E30:E37" si="6">+D30/C30-1</f>
        <v>-0.07476635514</v>
      </c>
    </row>
    <row r="31" ht="15.0" hidden="1" customHeight="1">
      <c r="A31" s="71" t="s">
        <v>103</v>
      </c>
      <c r="B31" s="89"/>
      <c r="C31" s="89"/>
      <c r="D31" s="89"/>
      <c r="E31" s="90" t="str">
        <f t="shared" si="6"/>
        <v>#DIV/0!</v>
      </c>
    </row>
    <row r="32" ht="15.0" hidden="1" customHeight="1">
      <c r="A32" s="91"/>
      <c r="B32" s="89"/>
      <c r="C32" s="89"/>
      <c r="D32" s="89"/>
      <c r="E32" s="90" t="str">
        <f t="shared" si="6"/>
        <v>#DIV/0!</v>
      </c>
    </row>
    <row r="33" ht="15.0" hidden="1" customHeight="1">
      <c r="A33" s="91"/>
      <c r="B33" s="92"/>
      <c r="C33" s="92"/>
      <c r="D33" s="92"/>
      <c r="E33" s="93" t="str">
        <f t="shared" si="6"/>
        <v>#DIV/0!</v>
      </c>
    </row>
    <row r="34" ht="15.0" hidden="1" customHeight="1">
      <c r="A34" s="91"/>
      <c r="B34" s="92"/>
      <c r="C34" s="92"/>
      <c r="D34" s="92"/>
      <c r="E34" s="93" t="str">
        <f t="shared" si="6"/>
        <v>#DIV/0!</v>
      </c>
    </row>
    <row r="35" ht="15.0" hidden="1" customHeight="1">
      <c r="A35" s="91"/>
      <c r="B35" s="92"/>
      <c r="C35" s="92"/>
      <c r="D35" s="92"/>
      <c r="E35" s="93" t="str">
        <f t="shared" si="6"/>
        <v>#DIV/0!</v>
      </c>
    </row>
    <row r="36" ht="15.0" hidden="1" customHeight="1">
      <c r="A36" s="91"/>
      <c r="B36" s="89">
        <v>599.0</v>
      </c>
      <c r="C36" s="89"/>
      <c r="D36" s="89"/>
      <c r="E36" s="93" t="str">
        <f t="shared" si="6"/>
        <v>#DIV/0!</v>
      </c>
    </row>
    <row r="37" ht="15.75" customHeight="1">
      <c r="A37" s="94" t="s">
        <v>103</v>
      </c>
      <c r="B37" s="95">
        <f t="shared" ref="B37:D37" si="7">+B2+B23+B26</f>
        <v>7780</v>
      </c>
      <c r="C37" s="95">
        <f t="shared" si="7"/>
        <v>9777</v>
      </c>
      <c r="D37" s="95">
        <f t="shared" si="7"/>
        <v>12929</v>
      </c>
      <c r="E37" s="96">
        <f t="shared" si="6"/>
        <v>0.322389281</v>
      </c>
    </row>
    <row r="38" ht="15.75" customHeight="1">
      <c r="A38" s="97"/>
      <c r="B38" s="97"/>
      <c r="C38" s="97"/>
      <c r="D38" s="97"/>
      <c r="E38" s="98"/>
    </row>
    <row r="39" ht="15.75" customHeight="1">
      <c r="A39" s="99"/>
      <c r="B39" s="100"/>
      <c r="C39" s="100"/>
      <c r="D39" s="100"/>
      <c r="E39" s="98"/>
    </row>
    <row r="40" ht="15.0" customHeight="1"/>
    <row r="41" ht="15.0" customHeight="1"/>
    <row r="42" ht="15.0" customHeight="1"/>
    <row r="43" ht="15.0" customHeight="1"/>
    <row r="44" ht="15.0" customHeight="1"/>
    <row r="45" ht="15.0" customHeight="1"/>
    <row r="46" ht="15.75" customHeight="1"/>
    <row r="47" ht="15.75" customHeight="1"/>
    <row r="48" ht="15.0" customHeight="1"/>
    <row r="49" ht="15.0" customHeight="1"/>
    <row r="50" ht="15.0" customHeight="1"/>
    <row r="51" ht="15.75" customHeight="1"/>
    <row r="52" ht="15.75" customHeight="1"/>
    <row r="53" ht="15.75" customHeight="1"/>
    <row r="54" ht="15.0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portrait" paperHeight="4.251968503937008in" paperWidth="3.543307086614173i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0D9"/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18.88"/>
    <col customWidth="1" min="3" max="26" width="9.38"/>
  </cols>
  <sheetData>
    <row r="1">
      <c r="A1" s="101" t="s">
        <v>104</v>
      </c>
      <c r="B1" s="101" t="s">
        <v>105</v>
      </c>
    </row>
    <row r="2">
      <c r="A2" s="101">
        <v>2003.0</v>
      </c>
      <c r="B2" s="102">
        <v>1.5277381451951322</v>
      </c>
    </row>
    <row r="3">
      <c r="A3" s="101">
        <v>2004.0</v>
      </c>
      <c r="B3" s="102">
        <v>1.3132700632700633</v>
      </c>
    </row>
    <row r="4">
      <c r="A4" s="101">
        <v>2005.0</v>
      </c>
      <c r="B4" s="102">
        <v>1.4349203895501623</v>
      </c>
    </row>
    <row r="5">
      <c r="A5" s="101">
        <v>2006.0</v>
      </c>
      <c r="B5" s="102">
        <v>1.6489030997424283</v>
      </c>
    </row>
    <row r="6">
      <c r="A6" s="101">
        <v>2007.0</v>
      </c>
      <c r="B6" s="102">
        <v>1.424584444900472</v>
      </c>
    </row>
    <row r="7">
      <c r="A7" s="101">
        <v>2008.0</v>
      </c>
      <c r="B7" s="102">
        <v>2.1961557417447017</v>
      </c>
    </row>
    <row r="8">
      <c r="A8" s="101">
        <v>2009.0</v>
      </c>
      <c r="B8" s="102">
        <v>2.383463404345075</v>
      </c>
    </row>
    <row r="9">
      <c r="A9" s="101">
        <v>2010.0</v>
      </c>
      <c r="B9" s="103">
        <v>2.3171892497200446</v>
      </c>
    </row>
    <row r="10">
      <c r="A10" s="101">
        <v>2011.0</v>
      </c>
      <c r="B10" s="103">
        <v>2.9744157101369106</v>
      </c>
    </row>
    <row r="11">
      <c r="A11" s="101">
        <v>2012.0</v>
      </c>
      <c r="B11" s="103">
        <v>2.3726563950250603</v>
      </c>
    </row>
    <row r="12">
      <c r="A12" s="101">
        <v>2013.0</v>
      </c>
      <c r="B12" s="103">
        <v>3.626371878479402</v>
      </c>
    </row>
    <row r="13">
      <c r="A13" s="101">
        <v>2014.0</v>
      </c>
      <c r="B13" s="103">
        <v>3.7325743200506007</v>
      </c>
    </row>
    <row r="14">
      <c r="A14" s="101">
        <v>2015.0</v>
      </c>
      <c r="B14" s="103">
        <v>3.533727034120735</v>
      </c>
    </row>
    <row r="15">
      <c r="A15" s="101">
        <v>2016.0</v>
      </c>
      <c r="B15" s="103">
        <v>3.426767032406226</v>
      </c>
    </row>
    <row r="16">
      <c r="A16" s="101">
        <v>2017.0</v>
      </c>
      <c r="B16" s="103">
        <v>2.9663794914898087</v>
      </c>
    </row>
    <row r="17">
      <c r="A17" s="101">
        <v>2018.0</v>
      </c>
      <c r="B17" s="103">
        <v>3.3932215316054886</v>
      </c>
    </row>
    <row r="18">
      <c r="A18" s="101">
        <v>2019.0</v>
      </c>
      <c r="B18" s="103">
        <v>2.8845953546505574</v>
      </c>
    </row>
    <row r="19">
      <c r="A19" s="101">
        <v>2020.0</v>
      </c>
      <c r="B19" s="103">
        <v>2.7036393641969947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