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J:\Projets\RP2022\07_DIFFUSER\Dépliants\Vahine en chiffres\"/>
    </mc:Choice>
  </mc:AlternateContent>
  <xr:revisionPtr revIDLastSave="0" documentId="13_ncr:1_{1285F543-9290-446E-8B17-21AEB5F52FC5}" xr6:coauthVersionLast="47" xr6:coauthVersionMax="47" xr10:uidLastSave="{00000000-0000-0000-0000-000000000000}"/>
  <bookViews>
    <workbookView xWindow="-120" yWindow="-120" windowWidth="29040" windowHeight="15840" tabRatio="679" activeTab="5" xr2:uid="{00000000-000D-0000-FFFF-FFFF00000000}"/>
  </bookViews>
  <sheets>
    <sheet name="Population" sheetId="1" r:id="rId1"/>
    <sheet name="Vie sociale" sheetId="2" r:id="rId2"/>
    <sheet name="Santé" sheetId="3" r:id="rId3"/>
    <sheet name="Modes de vie" sheetId="4" r:id="rId4"/>
    <sheet name="Formation" sheetId="5" r:id="rId5"/>
    <sheet name="Activité" sheetId="6"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5" i="5" l="1"/>
  <c r="M5" i="5"/>
  <c r="N5" i="5"/>
  <c r="O5" i="5"/>
  <c r="B11" i="5"/>
  <c r="C11" i="5"/>
  <c r="D11" i="5"/>
  <c r="E11" i="5"/>
  <c r="F11" i="5"/>
  <c r="G11" i="5"/>
  <c r="H11" i="5"/>
  <c r="I11" i="5"/>
  <c r="D4" i="2"/>
  <c r="E4" i="2"/>
  <c r="D5" i="2"/>
  <c r="E5" i="2"/>
  <c r="D6" i="2"/>
  <c r="E6" i="2"/>
  <c r="D3" i="2"/>
  <c r="E3" i="2"/>
  <c r="C20" i="1"/>
  <c r="B20" i="1"/>
  <c r="L14" i="1"/>
  <c r="L15" i="1"/>
  <c r="L16" i="1"/>
  <c r="L17" i="1"/>
  <c r="L1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juliep\Documents\Mes sources de données\sql Démographie.odc" keepAlive="1" name="sql Démographie" type="5" refreshedVersion="3" background="1">
    <dbPr connection="Provider=MSOLAP.8;Integrated Security=SSPI;Persist Security Info=True;Initial Catalog=Démographie;Data Source=sql;MDX Compatibility=1;Safety Options=2;MDX Missing Member Mode=Error;Update Isolation Level=2" command="Démographie" commandType="1"/>
    <olapPr sendLocale="1" rowDrillCount="1000"/>
  </connection>
  <connection id="2" xr16:uid="{00000000-0015-0000-FFFF-FFFF01000000}" odcFile="C:\Users\juliep\Documents\Mes sources de données\sql RP2012.odc" keepAlive="1" name="sql RP2012" type="5" refreshedVersion="8" background="1">
    <dbPr connection="Provider=MSOLAP.8;Integrated Security=SSPI;Persist Security Info=True;Initial Catalog=RP2012;Data Source=sql;MDX Compatibility=1;Safety Options=2;MDX Missing Member Mode=Error;Update Isolation Level=2" command="RP2012" commandType="1"/>
    <olapPr sendLocale="1" rowDrillCount="1000"/>
  </connection>
  <connection id="3" xr16:uid="{00000000-0015-0000-FFFF-FFFF02000000}" odcFile="C:\Users\juliep\Documents\Mes sources de données\SQL RP2017.odc" keepAlive="1" name="SQL RP2017" type="5" refreshedVersion="8" background="1">
    <dbPr connection="Provider=MSOLAP.8;Integrated Security=SSPI;Persist Security Info=True;Initial Catalog=RP2017;Data Source=SQL;MDX Compatibility=1;Safety Options=2;MDX Missing Member Mode=Error;Update Isolation Level=2" command="RP2017" commandType="1"/>
    <olapPr sendLocale="1" rowDrillCount="1000"/>
  </connection>
  <connection id="4" xr16:uid="{00000000-0015-0000-FFFF-FFFF03000000}" odcFile="C:\Users\juliep\Documents\Mes sources de données\sql RTE.odc" keepAlive="1" name="sql RTE" type="5" refreshedVersion="3" background="1">
    <dbPr connection="Provider=MSOLAP.8;Integrated Security=SSPI;Persist Security Info=True;Initial Catalog=RTE;Data Source=sql;MDX Compatibility=1;Safety Options=2;MDX Missing Member Mode=Error;Update Isolation Level=2" command="RTE" commandType="1"/>
    <olapPr sendLocale="1" rowDrillCount="1000"/>
  </connection>
</connections>
</file>

<file path=xl/sharedStrings.xml><?xml version="1.0" encoding="utf-8"?>
<sst xmlns="http://schemas.openxmlformats.org/spreadsheetml/2006/main" count="284" uniqueCount="167">
  <si>
    <t>Espérance de vie 2007-2017</t>
  </si>
  <si>
    <t>Année 2007</t>
  </si>
  <si>
    <t>Polynésie française</t>
  </si>
  <si>
    <t>Métropole</t>
  </si>
  <si>
    <t>Femmes</t>
  </si>
  <si>
    <t>Hommes</t>
  </si>
  <si>
    <t>80 ans et plus</t>
  </si>
  <si>
    <t>75-79 ans</t>
  </si>
  <si>
    <t>70-74 ans</t>
  </si>
  <si>
    <t>65-69 ans</t>
  </si>
  <si>
    <t>60-64 ans</t>
  </si>
  <si>
    <t>55-59 ans</t>
  </si>
  <si>
    <t>50-54 ans</t>
  </si>
  <si>
    <t>45-49 ans</t>
  </si>
  <si>
    <t>40-44 ans</t>
  </si>
  <si>
    <t>35-39 ans</t>
  </si>
  <si>
    <t>20-24 ans</t>
  </si>
  <si>
    <t>30-34 ans</t>
  </si>
  <si>
    <t>25-29 ans</t>
  </si>
  <si>
    <t>15-19 ans</t>
  </si>
  <si>
    <t>10-14 ans</t>
  </si>
  <si>
    <t>Moins de 5 ans</t>
  </si>
  <si>
    <t>Unité</t>
  </si>
  <si>
    <t>Source</t>
  </si>
  <si>
    <t>Archipel</t>
  </si>
  <si>
    <t>Marquises</t>
  </si>
  <si>
    <t>Australes</t>
  </si>
  <si>
    <t>Tuamotu-Gambier</t>
  </si>
  <si>
    <t>Type de mandat</t>
  </si>
  <si>
    <t>Maires</t>
  </si>
  <si>
    <t>Conseillers municipaux</t>
  </si>
  <si>
    <t>Ministres</t>
  </si>
  <si>
    <t>Représentants de l'assemblée</t>
  </si>
  <si>
    <t>effectif</t>
  </si>
  <si>
    <t>années</t>
  </si>
  <si>
    <t>pourcentage</t>
  </si>
  <si>
    <t>INSEE - ISPF</t>
  </si>
  <si>
    <t>INSEE - ISPF (recensement de la population 2017)</t>
  </si>
  <si>
    <t>Tumeurs</t>
  </si>
  <si>
    <t>Type de ménage</t>
  </si>
  <si>
    <t>Personne seule</t>
  </si>
  <si>
    <t>Groupe de personnes seules</t>
  </si>
  <si>
    <t>Famille élargie</t>
  </si>
  <si>
    <t>Nb d'enfants pour 1 000 femmes</t>
  </si>
  <si>
    <t>Taux de fécondité 2017</t>
  </si>
  <si>
    <t>Âge</t>
  </si>
  <si>
    <t>15 à 19 ans</t>
  </si>
  <si>
    <t>En couple</t>
  </si>
  <si>
    <t>dont en concubinage</t>
  </si>
  <si>
    <t>20 à 39 ans</t>
  </si>
  <si>
    <t>40 à 59 ans</t>
  </si>
  <si>
    <t>60 ans et plus</t>
  </si>
  <si>
    <t>effectif, pourcentage</t>
  </si>
  <si>
    <t>Célibataires</t>
  </si>
  <si>
    <t>Veuves</t>
  </si>
  <si>
    <t>Divorcées</t>
  </si>
  <si>
    <t>Veufs</t>
  </si>
  <si>
    <t>Divorcés</t>
  </si>
  <si>
    <t>20-39 ans</t>
  </si>
  <si>
    <t>40-59 ans</t>
  </si>
  <si>
    <t>75 ans et plus</t>
  </si>
  <si>
    <t>60-74 ans</t>
  </si>
  <si>
    <t>Aucun diplôme</t>
  </si>
  <si>
    <t>CEP</t>
  </si>
  <si>
    <t>BEPC</t>
  </si>
  <si>
    <t>CAP-BEP</t>
  </si>
  <si>
    <t>Baccalauréat</t>
  </si>
  <si>
    <t>1er cycle universitaire</t>
  </si>
  <si>
    <t>2e ou 3e cycle universitaire</t>
  </si>
  <si>
    <t>Général</t>
  </si>
  <si>
    <t>Technologique</t>
  </si>
  <si>
    <t>Professionnel</t>
  </si>
  <si>
    <t>Filles</t>
  </si>
  <si>
    <t>Garçons</t>
  </si>
  <si>
    <t>Direction des enseignements secondaires</t>
  </si>
  <si>
    <t>effectif et pourcentage</t>
  </si>
  <si>
    <t>ISPF (répertoire des entreprises)</t>
  </si>
  <si>
    <t>Part de femmes cheffes d'entreprises par secteur d'activité</t>
  </si>
  <si>
    <t>Moins de 25 ans</t>
  </si>
  <si>
    <t>25 à 49 ans</t>
  </si>
  <si>
    <t>50 à 64 ans</t>
  </si>
  <si>
    <t>65 ans et plus</t>
  </si>
  <si>
    <t>Taux de chômage (recensement) par sexe</t>
  </si>
  <si>
    <t>Part de femmes en fonction du type d'emploi</t>
  </si>
  <si>
    <t>Profession et catégorie socio-professionlles par sexe</t>
  </si>
  <si>
    <t>Professions intermédaires</t>
  </si>
  <si>
    <t>Cadres et professions intellectuelles supérieures</t>
  </si>
  <si>
    <t>Artisans, commerçant·e·s et chef·fe·s d'entreprise</t>
  </si>
  <si>
    <t>Ouvrier·ère·s</t>
  </si>
  <si>
    <t>Employé·e·s</t>
  </si>
  <si>
    <t>Agriculteur·trice·s exploitant·e·s</t>
  </si>
  <si>
    <t>5-9 ans</t>
  </si>
  <si>
    <t>Iles Du Vent</t>
  </si>
  <si>
    <t>Iles Sous-Le-Vent</t>
  </si>
  <si>
    <t>Répartition Hommes/Femmes par subdivisions</t>
  </si>
  <si>
    <t>Total</t>
  </si>
  <si>
    <t>Direction de la réglementation et du contrôle de la légalité</t>
  </si>
  <si>
    <t>Famille monoparentale</t>
  </si>
  <si>
    <t>H</t>
  </si>
  <si>
    <t>F</t>
  </si>
  <si>
    <t>Mariés ou pacsés</t>
  </si>
  <si>
    <t>Mariées ou pacsées</t>
  </si>
  <si>
    <t>Niveau d'études</t>
  </si>
  <si>
    <t>Artisans</t>
  </si>
  <si>
    <t>Professions libérales et assimilés</t>
  </si>
  <si>
    <t>Cadres de la fonction publique, professions intellectuelles et  artistiques</t>
  </si>
  <si>
    <t>Cadres d'entreprise</t>
  </si>
  <si>
    <t>Professions intermédiaires de l'enseignement, de la santé, de la fonction publique et assimilés</t>
  </si>
  <si>
    <t>Professions intermédiaires administratives et commerciales des entreprises</t>
  </si>
  <si>
    <t>Contremaîtres, agents de maîtrise</t>
  </si>
  <si>
    <t>Industries extractives</t>
  </si>
  <si>
    <t>Industrie manufacturière</t>
  </si>
  <si>
    <t>Construction</t>
  </si>
  <si>
    <t>Activités des ménages</t>
  </si>
  <si>
    <t>Année 2017</t>
  </si>
  <si>
    <r>
      <rPr>
        <sz val="11"/>
        <color theme="5" tint="-0.249977111117893"/>
        <rFont val="Calibri"/>
        <family val="2"/>
        <scheme val="minor"/>
      </rPr>
      <t>Moins de femmes que d'hommes</t>
    </r>
    <r>
      <rPr>
        <sz val="11"/>
        <color theme="1"/>
        <rFont val="Calibri"/>
        <family val="2"/>
        <scheme val="minor"/>
      </rPr>
      <t xml:space="preserve">
La légère surmasculinité enregistrée à la naissance perdure à tous les âges, sauf après 75 ans. Elle est cependant plus faible qu'auparavant et s'inverse même chez les 30-34 ans.
</t>
    </r>
    <r>
      <rPr>
        <sz val="11"/>
        <color theme="5" tint="-0.249977111117893"/>
        <rFont val="Calibri"/>
        <family val="2"/>
        <scheme val="minor"/>
      </rPr>
      <t>Une espérance de vie plus longue qui ralentit sur la période récente</t>
    </r>
    <r>
      <rPr>
        <sz val="11"/>
        <color theme="1"/>
        <rFont val="Calibri"/>
        <family val="2"/>
        <scheme val="minor"/>
      </rPr>
      <t xml:space="preserve">
Sur dix ans, l'espérance de vie a continué a progresser, mais l'évolution est plus lente que sur les périodes précédente, notamment pour les femmes. La durée de vie des femmes polynésiennes demeure plus longue que celle des hommes, mais l'écart entre les sexes diminus.
</t>
    </r>
    <r>
      <rPr>
        <sz val="11"/>
        <color theme="5" tint="-0.249977111117893"/>
        <rFont val="Calibri"/>
        <family val="2"/>
        <scheme val="minor"/>
      </rPr>
      <t>Disparités géographiques</t>
    </r>
    <r>
      <rPr>
        <sz val="11"/>
        <color theme="1"/>
        <rFont val="Calibri"/>
        <family val="2"/>
        <scheme val="minor"/>
      </rPr>
      <t xml:space="preserve">
La présence des femmes demeure toujours plus faible dans les subdivisions éloignés.</t>
    </r>
  </si>
  <si>
    <t>Employées de commerce</t>
  </si>
  <si>
    <t>Employées administratifs d'entreprise</t>
  </si>
  <si>
    <t>Personnelles des services directs aux particuliers</t>
  </si>
  <si>
    <t>Employées de la fonction publique</t>
  </si>
  <si>
    <t>Commerçantes et assimilés</t>
  </si>
  <si>
    <t>Cheffes d'entreprise de 10 salariés ou plus</t>
  </si>
  <si>
    <t>Ouvrières non qualifiés</t>
  </si>
  <si>
    <t>Ouvrières agricoles</t>
  </si>
  <si>
    <t>Agricultrices exploitants</t>
  </si>
  <si>
    <t>Techniciennes</t>
  </si>
  <si>
    <t>Ouvrières qualifiés</t>
  </si>
  <si>
    <t>secteur d'activités</t>
  </si>
  <si>
    <t>Nbre</t>
  </si>
  <si>
    <t>%</t>
  </si>
  <si>
    <t>Agriculture, sylviculture et pêche</t>
  </si>
  <si>
    <t>Production et distribution d'électricité, de gaz, de vapeur et d'air conditionné</t>
  </si>
  <si>
    <t>Production et distribution d'eau ; assainissement, gestion des déchets et dépollution</t>
  </si>
  <si>
    <t>Commerce ;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</si>
  <si>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</si>
  <si>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</si>
  <si>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</si>
  <si>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</si>
  <si>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</si>
  <si>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</si>
  <si>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</si>
  <si>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Enseignement</t>
  </si>
  <si>
    <t>Santé humaine et action sociale</t>
  </si>
  <si>
    <t>Arts, spectacles et activités récréatives</t>
  </si>
  <si>
    <t>Autres activités de services</t>
  </si>
  <si>
    <r>
      <rPr>
        <sz val="11"/>
        <color theme="5"/>
        <rFont val="Calibri"/>
        <family val="2"/>
        <scheme val="minor"/>
      </rPr>
      <t>Les femmes dans le monde politique</t>
    </r>
    <r>
      <rPr>
        <sz val="11"/>
        <color theme="1"/>
        <rFont val="Calibri"/>
        <family val="2"/>
        <scheme val="minor"/>
      </rPr>
      <t xml:space="preserve">
Comme en métropole, l'accès des femmes aux mandats électifs est très progressif. Toutefois, les femmes sont plus présentes dans les conseils municipaux, 45 % et les mairesses sont 21 %. A l'assemblée, les femmes sont dorénavant majoritaires, 53 %. En 2017, au sein du gouvernement quatre ministres sur neuf est une femme.</t>
    </r>
  </si>
  <si>
    <t>Répartition par genre des élus/mandatés</t>
  </si>
  <si>
    <t>Pyramide des âges recensement 2017</t>
  </si>
  <si>
    <t xml:space="preserve">Total </t>
  </si>
  <si>
    <t>Couple sans enfant</t>
  </si>
  <si>
    <t>total</t>
  </si>
  <si>
    <t>Effectifs des présents au bac en 2007 et 2017</t>
  </si>
  <si>
    <r>
      <rPr>
        <sz val="11"/>
        <color theme="5"/>
        <rFont val="Calibri"/>
        <family val="2"/>
        <scheme val="minor"/>
      </rPr>
      <t>Des écarts de diplômes en faveur des femmes très marqués</t>
    </r>
    <r>
      <rPr>
        <sz val="11"/>
        <color theme="1"/>
        <rFont val="Calibri"/>
        <family val="2"/>
        <scheme val="minor"/>
      </rPr>
      <t xml:space="preserve">
Les femmes ont plus nombreuses à avoir abtenu un diplôme, ce constat se vérifie entre 15 et 59 ans, la tendance est inversé chez les plus âgés. Plus spécifiquement la part de femmes ayant obtenu un diplôme universitaire est plus importante que la part d'hommes chez les plus jeunes, 15 à 19 ans et 20 à 39 ans.</t>
    </r>
  </si>
  <si>
    <t>Part de réussite au bac en 2007 et 2017</t>
  </si>
  <si>
    <t>Couple avec enfant</t>
  </si>
  <si>
    <t>Effectif des femmes en couple et part en concubinage</t>
  </si>
  <si>
    <t>Statut matrimonial par genre et âge</t>
  </si>
  <si>
    <t>Part des types de ménage par genre des individus</t>
  </si>
  <si>
    <r>
      <rPr>
        <sz val="11"/>
        <color theme="5"/>
        <rFont val="Calibri"/>
        <family val="2"/>
        <scheme val="minor"/>
      </rPr>
      <t xml:space="preserve">Plus souvent responsable de famille monoparentale
</t>
    </r>
    <r>
      <rPr>
        <sz val="11"/>
        <rFont val="Calibri"/>
        <family val="2"/>
        <scheme val="minor"/>
      </rPr>
      <t>Les femmes vivent moins souvent seule, mais elles sont plus nombreuses à assumer des enfants (famille monoparentale). Elles sont aussi plus présente dans les familles élargies.</t>
    </r>
    <r>
      <rPr>
        <sz val="11"/>
        <color theme="1"/>
        <rFont val="Calibri"/>
        <family val="2"/>
        <scheme val="minor"/>
      </rPr>
      <t xml:space="preserve">
</t>
    </r>
    <r>
      <rPr>
        <sz val="11"/>
        <color theme="5"/>
        <rFont val="Calibri"/>
        <family val="2"/>
        <scheme val="minor"/>
      </rPr>
      <t>La vie à deux mais pas seulement dans le mariage</t>
    </r>
    <r>
      <rPr>
        <sz val="11"/>
        <color theme="1"/>
        <rFont val="Calibri"/>
        <family val="2"/>
        <scheme val="minor"/>
      </rPr>
      <t xml:space="preserve">
Les femmes les plus jeunes privilégient le concubinage au mariage, en moyenne 46 % des femmes de 15 ans et plus en couple sont en concubinage. Le concubinage a moins de succès chez les ainées seul 13 % des femmes en couple de 60 ans et plus.</t>
    </r>
  </si>
  <si>
    <r>
      <rPr>
        <sz val="11"/>
        <color theme="5"/>
        <rFont val="Calibri"/>
        <family val="2"/>
        <scheme val="minor"/>
      </rPr>
      <t>De plus en plus de femmes cheffe d'entreprise</t>
    </r>
    <r>
      <rPr>
        <sz val="11"/>
        <color theme="1"/>
        <rFont val="Calibri"/>
        <family val="2"/>
        <scheme val="minor"/>
      </rPr>
      <t xml:space="preserve">
Le nombre d'entreprise géré par des femmes et la part de femmes est en évolution par rapport à 2012 passant de 41 % à 42 % (+2 700 entreprises). Activités des ménages, santé et action sociale, hôtellerie et restauration, industrue manufacturière et services collectifs et personnels sont les secteurs où les femmes sont les plus présentes.
</t>
    </r>
    <r>
      <rPr>
        <sz val="11"/>
        <color theme="5"/>
        <rFont val="Calibri"/>
        <family val="2"/>
        <scheme val="minor"/>
      </rPr>
      <t xml:space="preserve">Le chômage plus important chez les jeunes femmes
</t>
    </r>
    <r>
      <rPr>
        <sz val="11"/>
        <rFont val="Calibri"/>
        <family val="2"/>
        <scheme val="minor"/>
      </rPr>
      <t>Le</t>
    </r>
    <r>
      <rPr>
        <sz val="11"/>
        <color theme="1"/>
        <rFont val="Calibri"/>
        <family val="2"/>
        <scheme val="minor"/>
      </rPr>
      <t>s femmes sont davantages affectées par le chômage, d'autant plus lorsqu'elles sont jeunes, et ce malgré les écarts de dipôme observé. En effet, les femmes de moins de 25 ans ont un écart de 6 points de chômage de plus que les jeunes hommes et ce bien qu'il ait baissé plus généralement pour cette classe d'âge depuis 2012.</t>
    </r>
  </si>
  <si>
    <t>Certificats de décès, Direction de la santé de Polynésie française</t>
  </si>
  <si>
    <t>Taux standardisés sur l'âge pour 100 000 habitants, selon la population mondiale de référence (SEGI)</t>
  </si>
  <si>
    <t>Maladies de l'appareil circulatoire</t>
  </si>
  <si>
    <t>Causes externes</t>
  </si>
  <si>
    <t>Toutes causes</t>
  </si>
  <si>
    <r>
      <rPr>
        <sz val="11"/>
        <color theme="5"/>
        <rFont val="Calibri"/>
        <family val="2"/>
        <scheme val="minor"/>
      </rPr>
      <t>Le niveau de fécondité est inférieur à celui de la métropole</t>
    </r>
    <r>
      <rPr>
        <sz val="11"/>
        <color theme="1"/>
        <rFont val="Calibri"/>
        <family val="2"/>
        <scheme val="minor"/>
      </rPr>
      <t xml:space="preserve">
En 2017, les femmes ont en moyenne 1,8 enfants, soit un peu moins que son homologue métropolitaine. L'âge moyen des mères à la naissance continue d'augmenter, il est de 28,0 ans en 2017, soit 1,1 ans de plus qu'en 1997. Cependant, il reste inférieur à celui de la métropole, 30,9 ans en 2017.
</t>
    </r>
    <r>
      <rPr>
        <sz val="11"/>
        <color theme="5"/>
        <rFont val="Calibri"/>
        <family val="2"/>
        <scheme val="minor"/>
      </rPr>
      <t xml:space="preserve">Le cancer première cause de mortalité prématurée
</t>
    </r>
    <r>
      <rPr>
        <sz val="11"/>
        <color theme="1"/>
        <rFont val="Calibri"/>
        <family val="2"/>
        <scheme val="minor"/>
      </rPr>
      <t>Le cancer demeure la première cause de mortalité chez les femmes avant 65 ans. Le cancer du sein bien que de meilleur pronostic reste le plus meurtrier, suivi des tumeurs malignes du larynx, bronches, poumons dont l'incidence est moins importante mais de moins bon pronostic. Les maladies de l'appareil circulatoire sont la deuxième cause de mortalité prématurée féminine, La troisièmea pour origine les causes externes de blessures et empoisonnement dont, principalement, les suicides et accidents de transports.</t>
    </r>
    <r>
      <rPr>
        <sz val="11"/>
        <color theme="1"/>
        <rFont val="Calibri"/>
        <family val="2"/>
        <scheme val="minor"/>
      </rPr>
      <t xml:space="preserve">
</t>
    </r>
  </si>
  <si>
    <t>Mortalité prématurée 2011-2015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</si>
</sst>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
    <numFmt numFmtId="166" formatCode="0.0%"/>
    <numFmt numFmtId="167" formatCode="0.0"/>
    <numFmt numFmtId="168" formatCode="h:mm;@"/>
    <numFmt numFmtId="169" formatCode="_-* #,##0\ _€_-;\-* #,##0\ _€_-;_-* &quot;-&quot;??\ _€_-;_-@_-"/>
    <numFmt numFmtId="170" formatCode="_-* #,##0.0\ _€_-;\-* #,##0.0\ _€_-;_-* &quot;-&quot;??\ _€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5" tint="-0.249977111117893"/>
      <name val="Calibri"/>
      <family val="2"/>
      <scheme val="minor"/>
    </font>
    <font>
      <sz val="11"/>
      <color theme="5"/>
      <name val="Calibri"/>
      <family val="2"/>
      <scheme val="minor"/>
    </font>
    <font>
      <sz val="1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4" tint="0.39997558519241921"/>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36">
    <xf numFmtId="0" fontId="0" fillId="0" borderId="0" xfId="0"/>
    <xf numFmtId="0" fontId="0" fillId="0" borderId="1" xfId="0" applyBorder="1"/>
    <xf numFmtId="165" fontId="0" fillId="0" borderId="0" xfId="0" applyNumberFormat="1"/>
    <xf numFmtId="0" fontId="0" fillId="0" borderId="0" xfId="0" applyAlignment="1">
      <alignment horizontal="left"/>
    </xf>
    <xf numFmtId="0" fontId="0" fillId="0" borderId="1" xfId="0" applyBorder="1" applyAlignment="1">
      <alignment horizontal="left"/>
    </xf>
    <xf numFmtId="165" fontId="0" fillId="0" borderId="1" xfId="0" applyNumberFormat="1" applyBorder="1"/>
    <xf numFmtId="0" fontId="0" fillId="0" borderId="2" xfId="0" applyBorder="1" applyAlignment="1">
      <alignment horizontal="left"/>
    </xf>
    <xf numFmtId="166" fontId="0" fillId="0" borderId="1" xfId="1" applyNumberFormat="1" applyFont="1" applyBorder="1"/>
    <xf numFmtId="167" fontId="0" fillId="0" borderId="1" xfId="0" applyNumberFormat="1" applyBorder="1"/>
    <xf numFmtId="0" fontId="0" fillId="0" borderId="0" xfId="0" applyAlignment="1">
      <alignment horizontal="left" indent="1"/>
    </xf>
    <xf numFmtId="0" fontId="2" fillId="0" borderId="5" xfId="0" applyFont="1" applyBorder="1" applyAlignment="1">
      <alignment horizontal="left"/>
    </xf>
    <xf numFmtId="10" fontId="2" fillId="0" borderId="5" xfId="0" applyNumberFormat="1" applyFont="1" applyBorder="1"/>
    <xf numFmtId="0" fontId="0" fillId="0" borderId="6" xfId="0" applyBorder="1" applyAlignment="1">
      <alignment horizontal="left"/>
    </xf>
    <xf numFmtId="166" fontId="0" fillId="0" borderId="0" xfId="1" applyNumberFormat="1" applyFont="1"/>
    <xf numFmtId="0" fontId="0" fillId="0" borderId="1" xfId="0" applyBorder="1" applyAlignment="1">
      <alignment horizontal="center"/>
    </xf>
    <xf numFmtId="9" fontId="0" fillId="0" borderId="1" xfId="1" applyFont="1" applyBorder="1"/>
    <xf numFmtId="0" fontId="0" fillId="0" borderId="7" xfId="0" applyBorder="1"/>
    <xf numFmtId="0" fontId="0" fillId="0" borderId="7" xfId="0" applyBorder="1" applyAlignment="1">
      <alignment horizontal="center"/>
    </xf>
    <xf numFmtId="0" fontId="0" fillId="0" borderId="6" xfId="0" applyBorder="1"/>
    <xf numFmtId="0" fontId="0" fillId="0" borderId="6" xfId="0" applyBorder="1" applyAlignment="1">
      <alignment horizontal="center"/>
    </xf>
    <xf numFmtId="166" fontId="0" fillId="0" borderId="7" xfId="0" applyNumberFormat="1" applyBorder="1" applyAlignment="1">
      <alignment horizontal="center"/>
    </xf>
    <xf numFmtId="166" fontId="0" fillId="0" borderId="6" xfId="0" applyNumberFormat="1" applyBorder="1" applyAlignment="1">
      <alignment horizontal="center"/>
    </xf>
    <xf numFmtId="168" fontId="0" fillId="0" borderId="0" xfId="0" applyNumberFormat="1"/>
    <xf numFmtId="169" fontId="0" fillId="0" borderId="1" xfId="2" applyNumberFormat="1" applyFont="1" applyBorder="1"/>
    <xf numFmtId="166" fontId="0" fillId="0" borderId="1" xfId="0" applyNumberFormat="1" applyBorder="1"/>
    <xf numFmtId="0" fontId="0" fillId="0" borderId="1" xfId="0" applyBorder="1" applyAlignment="1">
      <alignment horizontal="center" vertical="center"/>
    </xf>
    <xf numFmtId="166" fontId="0" fillId="0" borderId="1" xfId="0" applyNumberFormat="1" applyBorder="1" applyAlignment="1">
      <alignment horizontal="center"/>
    </xf>
    <xf numFmtId="0" fontId="0" fillId="0" borderId="2" xfId="0" applyBorder="1"/>
    <xf numFmtId="170" fontId="0" fillId="0" borderId="1" xfId="2" applyNumberFormat="1" applyFont="1" applyBorder="1"/>
    <xf numFmtId="0" fontId="0" fillId="0" borderId="0" xfId="0" applyAlignment="1">
      <alignment horizontal="left" wrapText="1"/>
    </xf>
    <xf numFmtId="0" fontId="0" fillId="0" borderId="0" xfId="0" applyAlignment="1">
      <alignment horizontal="left"/>
    </xf>
    <xf numFmtId="0" fontId="0" fillId="0" borderId="1" xfId="0"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3">
    <cellStyle name="Milliers" xfId="2" builtinId="3"/>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39092149563779"/>
          <c:y val="3.7414965986394641E-2"/>
          <c:w val="0.80706365312583361"/>
          <c:h val="0.87737532808399055"/>
        </c:manualLayout>
      </c:layout>
      <c:barChart>
        <c:barDir val="bar"/>
        <c:grouping val="clustered"/>
        <c:varyColors val="0"/>
        <c:ser>
          <c:idx val="0"/>
          <c:order val="0"/>
          <c:tx>
            <c:strRef>
              <c:f>Population!$B$2</c:f>
              <c:strCache>
                <c:ptCount val="1"/>
                <c:pt idx="0">
                  <c:v>Hommes</c:v>
                </c:pt>
              </c:strCache>
            </c:strRef>
          </c:tx>
          <c:spPr>
            <a:solidFill>
              <a:schemeClr val="accent3"/>
            </a:solidFill>
            <a:ln>
              <a:solidFill>
                <a:schemeClr val="accent3">
                  <a:lumMod val="60000"/>
                  <a:lumOff val="40000"/>
                </a:schemeClr>
              </a:solidFill>
            </a:ln>
          </c:spPr>
          <c:invertIfNegative val="0"/>
          <c:cat>
            <c:strRef>
              <c:f>Population!$A$3:$A$19</c:f>
              <c:strCache>
                <c:ptCount val="17"/>
                <c:pt idx="0">
                  <c:v>Moins de 5 ans</c:v>
                </c:pt>
                <c:pt idx="1">
                  <c:v>5-9 ans</c:v>
                </c:pt>
                <c:pt idx="2">
                  <c:v>10-14 ans</c:v>
                </c:pt>
                <c:pt idx="3">
                  <c:v>15-19 ans</c:v>
                </c:pt>
                <c:pt idx="4">
                  <c:v>20-24 ans</c:v>
                </c:pt>
                <c:pt idx="5">
                  <c:v>25-29 ans</c:v>
                </c:pt>
                <c:pt idx="6">
                  <c:v>30-34 ans</c:v>
                </c:pt>
                <c:pt idx="7">
                  <c:v>35-39 ans</c:v>
                </c:pt>
                <c:pt idx="8">
                  <c:v>40-44 ans</c:v>
                </c:pt>
                <c:pt idx="9">
                  <c:v>45-49 ans</c:v>
                </c:pt>
                <c:pt idx="10">
                  <c:v>50-54 ans</c:v>
                </c:pt>
                <c:pt idx="11">
                  <c:v>55-59 ans</c:v>
                </c:pt>
                <c:pt idx="12">
                  <c:v>60-64 ans</c:v>
                </c:pt>
                <c:pt idx="13">
                  <c:v>65-69 ans</c:v>
                </c:pt>
                <c:pt idx="14">
                  <c:v>70-74 ans</c:v>
                </c:pt>
                <c:pt idx="15">
                  <c:v>75-79 ans</c:v>
                </c:pt>
                <c:pt idx="16">
                  <c:v>80 ans et plus</c:v>
                </c:pt>
              </c:strCache>
            </c:strRef>
          </c:cat>
          <c:val>
            <c:numRef>
              <c:f>Population!$B$3:$B$19</c:f>
              <c:numCache>
                <c:formatCode>#\ ###</c:formatCode>
                <c:ptCount val="17"/>
                <c:pt idx="0">
                  <c:v>-9397</c:v>
                </c:pt>
                <c:pt idx="1">
                  <c:v>-11169</c:v>
                </c:pt>
                <c:pt idx="2">
                  <c:v>-11230</c:v>
                </c:pt>
                <c:pt idx="3">
                  <c:v>-11567</c:v>
                </c:pt>
                <c:pt idx="4">
                  <c:v>-10292</c:v>
                </c:pt>
                <c:pt idx="5">
                  <c:v>-11095</c:v>
                </c:pt>
                <c:pt idx="6">
                  <c:v>-11014</c:v>
                </c:pt>
                <c:pt idx="7">
                  <c:v>-10225</c:v>
                </c:pt>
                <c:pt idx="8">
                  <c:v>-10022</c:v>
                </c:pt>
                <c:pt idx="9">
                  <c:v>-10262</c:v>
                </c:pt>
                <c:pt idx="10">
                  <c:v>-9436</c:v>
                </c:pt>
                <c:pt idx="11">
                  <c:v>-7566</c:v>
                </c:pt>
                <c:pt idx="12">
                  <c:v>-6190</c:v>
                </c:pt>
                <c:pt idx="13">
                  <c:v>-4160</c:v>
                </c:pt>
                <c:pt idx="14">
                  <c:v>-3034</c:v>
                </c:pt>
                <c:pt idx="15">
                  <c:v>-1972</c:v>
                </c:pt>
                <c:pt idx="16">
                  <c:v>-1619</c:v>
                </c:pt>
              </c:numCache>
            </c:numRef>
          </c:val>
          <c:extLst>
            <c:ext xmlns:c16="http://schemas.microsoft.com/office/drawing/2014/chart" uri="{C3380CC4-5D6E-409C-BE32-E72D297353CC}">
              <c16:uniqueId val="{00000000-E08F-42C4-94ED-079A0E6126E3}"/>
            </c:ext>
          </c:extLst>
        </c:ser>
        <c:ser>
          <c:idx val="1"/>
          <c:order val="1"/>
          <c:tx>
            <c:strRef>
              <c:f>Population!$C$2</c:f>
              <c:strCache>
                <c:ptCount val="1"/>
                <c:pt idx="0">
                  <c:v>Femmes</c:v>
                </c:pt>
              </c:strCache>
            </c:strRef>
          </c:tx>
          <c:spPr>
            <a:solidFill>
              <a:schemeClr val="accent6"/>
            </a:solidFill>
            <a:ln>
              <a:solidFill>
                <a:schemeClr val="accent6">
                  <a:lumMod val="60000"/>
                  <a:lumOff val="40000"/>
                </a:schemeClr>
              </a:solidFill>
            </a:ln>
          </c:spPr>
          <c:invertIfNegative val="0"/>
          <c:cat>
            <c:strRef>
              <c:f>Population!$A$3:$A$19</c:f>
              <c:strCache>
                <c:ptCount val="17"/>
                <c:pt idx="0">
                  <c:v>Moins de 5 ans</c:v>
                </c:pt>
                <c:pt idx="1">
                  <c:v>5-9 ans</c:v>
                </c:pt>
                <c:pt idx="2">
                  <c:v>10-14 ans</c:v>
                </c:pt>
                <c:pt idx="3">
                  <c:v>15-19 ans</c:v>
                </c:pt>
                <c:pt idx="4">
                  <c:v>20-24 ans</c:v>
                </c:pt>
                <c:pt idx="5">
                  <c:v>25-29 ans</c:v>
                </c:pt>
                <c:pt idx="6">
                  <c:v>30-34 ans</c:v>
                </c:pt>
                <c:pt idx="7">
                  <c:v>35-39 ans</c:v>
                </c:pt>
                <c:pt idx="8">
                  <c:v>40-44 ans</c:v>
                </c:pt>
                <c:pt idx="9">
                  <c:v>45-49 ans</c:v>
                </c:pt>
                <c:pt idx="10">
                  <c:v>50-54 ans</c:v>
                </c:pt>
                <c:pt idx="11">
                  <c:v>55-59 ans</c:v>
                </c:pt>
                <c:pt idx="12">
                  <c:v>60-64 ans</c:v>
                </c:pt>
                <c:pt idx="13">
                  <c:v>65-69 ans</c:v>
                </c:pt>
                <c:pt idx="14">
                  <c:v>70-74 ans</c:v>
                </c:pt>
                <c:pt idx="15">
                  <c:v>75-79 ans</c:v>
                </c:pt>
                <c:pt idx="16">
                  <c:v>80 ans et plus</c:v>
                </c:pt>
              </c:strCache>
            </c:strRef>
          </c:cat>
          <c:val>
            <c:numRef>
              <c:f>Population!$C$3:$C$19</c:f>
              <c:numCache>
                <c:formatCode>#\ ###</c:formatCode>
                <c:ptCount val="17"/>
                <c:pt idx="0">
                  <c:v>8776</c:v>
                </c:pt>
                <c:pt idx="1">
                  <c:v>10684</c:v>
                </c:pt>
                <c:pt idx="2">
                  <c:v>10586</c:v>
                </c:pt>
                <c:pt idx="3">
                  <c:v>11022</c:v>
                </c:pt>
                <c:pt idx="4">
                  <c:v>9798</c:v>
                </c:pt>
                <c:pt idx="5">
                  <c:v>11071</c:v>
                </c:pt>
                <c:pt idx="6">
                  <c:v>11290</c:v>
                </c:pt>
                <c:pt idx="7">
                  <c:v>10092</c:v>
                </c:pt>
                <c:pt idx="8">
                  <c:v>9758</c:v>
                </c:pt>
                <c:pt idx="9">
                  <c:v>9629</c:v>
                </c:pt>
                <c:pt idx="10">
                  <c:v>8864</c:v>
                </c:pt>
                <c:pt idx="11">
                  <c:v>6948</c:v>
                </c:pt>
                <c:pt idx="12">
                  <c:v>5783</c:v>
                </c:pt>
                <c:pt idx="13">
                  <c:v>4005</c:v>
                </c:pt>
                <c:pt idx="14">
                  <c:v>2991</c:v>
                </c:pt>
                <c:pt idx="15">
                  <c:v>2107</c:v>
                </c:pt>
                <c:pt idx="16">
                  <c:v>2264</c:v>
                </c:pt>
              </c:numCache>
            </c:numRef>
          </c:val>
          <c:extLst>
            <c:ext xmlns:c16="http://schemas.microsoft.com/office/drawing/2014/chart" uri="{C3380CC4-5D6E-409C-BE32-E72D297353CC}">
              <c16:uniqueId val="{00000001-E08F-42C4-94ED-079A0E6126E3}"/>
            </c:ext>
          </c:extLst>
        </c:ser>
        <c:dLbls>
          <c:showLegendKey val="0"/>
          <c:showVal val="0"/>
          <c:showCatName val="0"/>
          <c:showSerName val="0"/>
          <c:showPercent val="0"/>
          <c:showBubbleSize val="0"/>
        </c:dLbls>
        <c:gapWidth val="0"/>
        <c:overlap val="100"/>
        <c:axId val="128139648"/>
        <c:axId val="128141184"/>
      </c:barChart>
      <c:catAx>
        <c:axId val="128139648"/>
        <c:scaling>
          <c:orientation val="minMax"/>
        </c:scaling>
        <c:delete val="0"/>
        <c:axPos val="l"/>
        <c:numFmt formatCode="#,##0.00;#,##0.00" sourceLinked="0"/>
        <c:majorTickMark val="none"/>
        <c:minorTickMark val="none"/>
        <c:tickLblPos val="low"/>
        <c:crossAx val="128141184"/>
        <c:crosses val="autoZero"/>
        <c:auto val="1"/>
        <c:lblAlgn val="ctr"/>
        <c:lblOffset val="100"/>
        <c:tickLblSkip val="1"/>
        <c:noMultiLvlLbl val="0"/>
      </c:catAx>
      <c:valAx>
        <c:axId val="128141184"/>
        <c:scaling>
          <c:orientation val="minMax"/>
        </c:scaling>
        <c:delete val="0"/>
        <c:axPos val="b"/>
        <c:numFmt formatCode="#,##0;#,##0" sourceLinked="0"/>
        <c:majorTickMark val="out"/>
        <c:minorTickMark val="none"/>
        <c:tickLblPos val="nextTo"/>
        <c:crossAx val="128139648"/>
        <c:crosses val="autoZero"/>
        <c:crossBetween val="between"/>
      </c:valAx>
    </c:plotArea>
    <c:legend>
      <c:legendPos val="r"/>
      <c:layout>
        <c:manualLayout>
          <c:xMode val="edge"/>
          <c:yMode val="edge"/>
          <c:x val="0.79562035885977589"/>
          <c:y val="4.0534308211473566E-2"/>
          <c:w val="0.12037111712807015"/>
          <c:h val="0.12301301623011419"/>
        </c:manualLayout>
      </c:layout>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tx>
            <c:strRef>
              <c:f>Population!$J$2</c:f>
              <c:strCache>
                <c:ptCount val="1"/>
                <c:pt idx="0">
                  <c:v>Hommes</c:v>
                </c:pt>
              </c:strCache>
            </c:strRef>
          </c:tx>
          <c:spPr>
            <a:solidFill>
              <a:schemeClr val="accent3"/>
            </a:solidFill>
          </c:spPr>
          <c:invertIfNegative val="0"/>
          <c:cat>
            <c:strRef>
              <c:f>Population!$I$3:$I$7</c:f>
              <c:strCache>
                <c:ptCount val="5"/>
                <c:pt idx="0">
                  <c:v>Iles Du Vent</c:v>
                </c:pt>
                <c:pt idx="1">
                  <c:v>Iles Sous-Le-Vent</c:v>
                </c:pt>
                <c:pt idx="2">
                  <c:v>Marquises</c:v>
                </c:pt>
                <c:pt idx="3">
                  <c:v>Australes</c:v>
                </c:pt>
                <c:pt idx="4">
                  <c:v>Tuamotu-Gambier</c:v>
                </c:pt>
              </c:strCache>
            </c:strRef>
          </c:cat>
          <c:val>
            <c:numRef>
              <c:f>Population!$J$3:$J$7</c:f>
              <c:numCache>
                <c:formatCode>0.0%</c:formatCode>
                <c:ptCount val="5"/>
                <c:pt idx="0">
                  <c:v>0.5045168882908172</c:v>
                </c:pt>
                <c:pt idx="1">
                  <c:v>0.51329358912779366</c:v>
                </c:pt>
                <c:pt idx="2">
                  <c:v>0.52610742563663604</c:v>
                </c:pt>
                <c:pt idx="3">
                  <c:v>0.51543431442928933</c:v>
                </c:pt>
                <c:pt idx="4">
                  <c:v>0.5315443397902968</c:v>
                </c:pt>
              </c:numCache>
            </c:numRef>
          </c:val>
          <c:extLst>
            <c:ext xmlns:c16="http://schemas.microsoft.com/office/drawing/2014/chart" uri="{C3380CC4-5D6E-409C-BE32-E72D297353CC}">
              <c16:uniqueId val="{00000000-9F1F-47ED-8D96-E4CDB270C528}"/>
            </c:ext>
          </c:extLst>
        </c:ser>
        <c:ser>
          <c:idx val="1"/>
          <c:order val="1"/>
          <c:tx>
            <c:strRef>
              <c:f>Population!$K$2</c:f>
              <c:strCache>
                <c:ptCount val="1"/>
                <c:pt idx="0">
                  <c:v>Femmes</c:v>
                </c:pt>
              </c:strCache>
            </c:strRef>
          </c:tx>
          <c:spPr>
            <a:solidFill>
              <a:schemeClr val="accent6"/>
            </a:solidFill>
          </c:spPr>
          <c:invertIfNegative val="0"/>
          <c:cat>
            <c:strRef>
              <c:f>Population!$I$3:$I$7</c:f>
              <c:strCache>
                <c:ptCount val="5"/>
                <c:pt idx="0">
                  <c:v>Iles Du Vent</c:v>
                </c:pt>
                <c:pt idx="1">
                  <c:v>Iles Sous-Le-Vent</c:v>
                </c:pt>
                <c:pt idx="2">
                  <c:v>Marquises</c:v>
                </c:pt>
                <c:pt idx="3">
                  <c:v>Australes</c:v>
                </c:pt>
                <c:pt idx="4">
                  <c:v>Tuamotu-Gambier</c:v>
                </c:pt>
              </c:strCache>
            </c:strRef>
          </c:cat>
          <c:val>
            <c:numRef>
              <c:f>Population!$K$3:$K$7</c:f>
              <c:numCache>
                <c:formatCode>0.0%</c:formatCode>
                <c:ptCount val="5"/>
                <c:pt idx="0">
                  <c:v>0.4954831117091828</c:v>
                </c:pt>
                <c:pt idx="1">
                  <c:v>0.48670641087220634</c:v>
                </c:pt>
                <c:pt idx="2">
                  <c:v>0.47389257436336402</c:v>
                </c:pt>
                <c:pt idx="3">
                  <c:v>0.48456568557071067</c:v>
                </c:pt>
                <c:pt idx="4">
                  <c:v>0.4684556602097032</c:v>
                </c:pt>
              </c:numCache>
            </c:numRef>
          </c:val>
          <c:extLst>
            <c:ext xmlns:c16="http://schemas.microsoft.com/office/drawing/2014/chart" uri="{C3380CC4-5D6E-409C-BE32-E72D297353CC}">
              <c16:uniqueId val="{00000001-9F1F-47ED-8D96-E4CDB270C528}"/>
            </c:ext>
          </c:extLst>
        </c:ser>
        <c:dLbls>
          <c:showLegendKey val="0"/>
          <c:showVal val="0"/>
          <c:showCatName val="0"/>
          <c:showSerName val="0"/>
          <c:showPercent val="0"/>
          <c:showBubbleSize val="0"/>
        </c:dLbls>
        <c:gapWidth val="55"/>
        <c:overlap val="100"/>
        <c:axId val="128157568"/>
        <c:axId val="128159104"/>
      </c:barChart>
      <c:catAx>
        <c:axId val="128157568"/>
        <c:scaling>
          <c:orientation val="minMax"/>
        </c:scaling>
        <c:delete val="0"/>
        <c:axPos val="l"/>
        <c:numFmt formatCode="General" sourceLinked="0"/>
        <c:majorTickMark val="cross"/>
        <c:minorTickMark val="none"/>
        <c:tickLblPos val="nextTo"/>
        <c:crossAx val="128159104"/>
        <c:crosses val="autoZero"/>
        <c:auto val="1"/>
        <c:lblAlgn val="ctr"/>
        <c:lblOffset val="100"/>
        <c:noMultiLvlLbl val="0"/>
      </c:catAx>
      <c:valAx>
        <c:axId val="128159104"/>
        <c:scaling>
          <c:orientation val="minMax"/>
        </c:scaling>
        <c:delete val="1"/>
        <c:axPos val="b"/>
        <c:numFmt formatCode="0%" sourceLinked="1"/>
        <c:majorTickMark val="out"/>
        <c:minorTickMark val="none"/>
        <c:tickLblPos val="none"/>
        <c:crossAx val="128157568"/>
        <c:crosses val="autoZero"/>
        <c:crossBetween val="between"/>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'Vie sociale'!$B$2</c:f>
              <c:strCache>
                <c:ptCount val="1"/>
                <c:pt idx="0">
                  <c:v>Femmes</c:v>
                </c:pt>
              </c:strCache>
            </c:strRef>
          </c:tx>
          <c:spPr>
            <a:solidFill>
              <a:srgbClr val="F79646"/>
            </a:solidFill>
          </c:spPr>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'Vie sociale'!$A$3:$A$6</c:f>
              <c:strCache>
                <c:ptCount val="4"/>
                <c:pt idx="0">
                  <c:v>Maires</c:v>
                </c:pt>
                <c:pt idx="1">
                  <c:v>Conseillers municipaux</c:v>
                </c:pt>
                <c:pt idx="2">
                  <c:v>Ministres</c:v>
                </c:pt>
                <c:pt idx="3">
                  <c:v>Représentants de l'assemblée</c:v>
                </c:pt>
              </c:strCache>
            </c:strRef>
          </c:cat>
          <c:val>
            <c:numRef>
              <c:f>'Vie sociale'!$B$3:$B$6</c:f>
              <c:numCache>
                <c:formatCode>General</c:formatCode>
                <c:ptCount val="4"/>
                <c:pt idx="0">
                  <c:v>10</c:v>
                </c:pt>
                <c:pt idx="1">
                  <c:v>444</c:v>
                </c:pt>
                <c:pt idx="2">
                  <c:v>4</c:v>
                </c:pt>
                <c:pt idx="3">
                  <c:v>30</c:v>
                </c:pt>
              </c:numCache>
            </c:numRef>
          </c:val>
          <c:extLst>
            <c:ext xmlns:c16="http://schemas.microsoft.com/office/drawing/2014/chart" uri="{C3380CC4-5D6E-409C-BE32-E72D297353CC}">
              <c16:uniqueId val="{00000000-A045-42E1-86B7-5CA83C6F53DB}"/>
            </c:ext>
          </c:extLst>
        </c:ser>
        <c:ser>
          <c:idx val="1"/>
          <c:order val="1"/>
          <c:tx>
            <c:strRef>
              <c:f>'Vie sociale'!$C$2</c:f>
              <c:strCache>
                <c:ptCount val="1"/>
                <c:pt idx="0">
                  <c:v>Hommes</c:v>
                </c:pt>
              </c:strCache>
            </c:strRef>
          </c:tx>
          <c:spPr>
            <a:solidFill>
              <a:schemeClr val="accent3"/>
            </a:solidFill>
          </c:spPr>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'Vie sociale'!$A$3:$A$6</c:f>
              <c:strCache>
                <c:ptCount val="4"/>
                <c:pt idx="0">
                  <c:v>Maires</c:v>
                </c:pt>
                <c:pt idx="1">
                  <c:v>Conseillers municipaux</c:v>
                </c:pt>
                <c:pt idx="2">
                  <c:v>Ministres</c:v>
                </c:pt>
                <c:pt idx="3">
                  <c:v>Représentants de l'assemblée</c:v>
                </c:pt>
              </c:strCache>
            </c:strRef>
          </c:cat>
          <c:val>
            <c:numRef>
              <c:f>'Vie sociale'!$C$3:$C$6</c:f>
              <c:numCache>
                <c:formatCode>General</c:formatCode>
                <c:ptCount val="4"/>
                <c:pt idx="0">
                  <c:v>38</c:v>
                </c:pt>
                <c:pt idx="1">
                  <c:v>537</c:v>
                </c:pt>
                <c:pt idx="2">
                  <c:v>5</c:v>
                </c:pt>
                <c:pt idx="3">
                  <c:v>27</c:v>
                </c:pt>
              </c:numCache>
            </c:numRef>
          </c:val>
          <c:extLst>
            <c:ext xmlns:c16="http://schemas.microsoft.com/office/drawing/2014/chart" uri="{C3380CC4-5D6E-409C-BE32-E72D297353CC}">
              <c16:uniqueId val="{00000001-A045-42E1-86B7-5CA83C6F53DB}"/>
            </c:ext>
          </c:extLst>
        </c:ser>
        <c:dLbls>
          <c:showLegendKey val="0"/>
          <c:showVal val="0"/>
          <c:showCatName val="0"/>
          <c:showSerName val="0"/>
          <c:showPercent val="0"/>
          <c:showBubbleSize val="0"/>
        </c:dLbls>
        <c:gapWidth val="55"/>
        <c:overlap val="100"/>
        <c:axId val="128857216"/>
        <c:axId val="128858752"/>
      </c:barChart>
      <c:catAx>
        <c:axId val="128857216"/>
        <c:scaling>
          <c:orientation val="maxMin"/>
        </c:scaling>
        <c:delete val="0"/>
        <c:axPos val="l"/>
        <c:numFmt formatCode="General" sourceLinked="0"/>
        <c:majorTickMark val="none"/>
        <c:minorTickMark val="none"/>
        <c:tickLblPos val="nextTo"/>
        <c:crossAx val="128858752"/>
        <c:crosses val="autoZero"/>
        <c:auto val="1"/>
        <c:lblAlgn val="ctr"/>
        <c:lblOffset val="100"/>
        <c:noMultiLvlLbl val="0"/>
      </c:catAx>
      <c:valAx>
        <c:axId val="128858752"/>
        <c:scaling>
          <c:orientation val="minMax"/>
        </c:scaling>
        <c:delete val="0"/>
        <c:axPos val="b"/>
        <c:numFmt formatCode="0%" sourceLinked="1"/>
        <c:majorTickMark val="none"/>
        <c:minorTickMark val="none"/>
        <c:tickLblPos val="nextTo"/>
        <c:crossAx val="128857216"/>
        <c:crosses val="max"/>
        <c:crossBetween val="between"/>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Santé!$B$2</c:f>
              <c:strCache>
                <c:ptCount val="1"/>
                <c:pt idx="0">
                  <c:v>Polynésie française</c:v>
                </c:pt>
              </c:strCache>
            </c:strRef>
          </c:tx>
          <c:marker>
            <c:symbol val="none"/>
          </c:marker>
          <c:cat>
            <c:strRef>
              <c:f>Santé!$A$3:$A$9</c:f>
              <c:strCache>
                <c:ptCount val="7"/>
                <c:pt idx="0">
                  <c:v>15-19 ans</c:v>
                </c:pt>
                <c:pt idx="1">
                  <c:v>20-24 ans</c:v>
                </c:pt>
                <c:pt idx="2">
                  <c:v>25-29 ans</c:v>
                </c:pt>
                <c:pt idx="3">
                  <c:v>30-34 ans</c:v>
                </c:pt>
                <c:pt idx="4">
                  <c:v>35-39 ans</c:v>
                </c:pt>
                <c:pt idx="5">
                  <c:v>40-44 ans</c:v>
                </c:pt>
                <c:pt idx="6">
                  <c:v>45-49 ans</c:v>
                </c:pt>
              </c:strCache>
            </c:strRef>
          </c:cat>
          <c:val>
            <c:numRef>
              <c:f>Santé!$B$3:$B$9</c:f>
              <c:numCache>
                <c:formatCode>_-* #\ ##0\ _€_-;\-* #\ ##0\ _€_-;_-* "-"??\ _€_-;_-@_-</c:formatCode>
                <c:ptCount val="7"/>
                <c:pt idx="0">
                  <c:v>33.256851016444799</c:v>
                </c:pt>
                <c:pt idx="1">
                  <c:v>92.133747328380096</c:v>
                </c:pt>
                <c:pt idx="2">
                  <c:v>86.00380407220851</c:v>
                </c:pt>
                <c:pt idx="3">
                  <c:v>81.943963715150105</c:v>
                </c:pt>
                <c:pt idx="4">
                  <c:v>48.345127493878302</c:v>
                </c:pt>
                <c:pt idx="5">
                  <c:v>17.1443072922036</c:v>
                </c:pt>
                <c:pt idx="6">
                  <c:v>1.4512269154719502</c:v>
                </c:pt>
              </c:numCache>
            </c:numRef>
          </c:val>
          <c:smooth val="1"/>
          <c:extLst>
            <c:ext xmlns:c16="http://schemas.microsoft.com/office/drawing/2014/chart" uri="{C3380CC4-5D6E-409C-BE32-E72D297353CC}">
              <c16:uniqueId val="{00000000-A5BA-442B-ABE5-A11BC480C3C3}"/>
            </c:ext>
          </c:extLst>
        </c:ser>
        <c:ser>
          <c:idx val="1"/>
          <c:order val="1"/>
          <c:tx>
            <c:strRef>
              <c:f>Santé!$C$2</c:f>
              <c:strCache>
                <c:ptCount val="1"/>
                <c:pt idx="0">
                  <c:v>Métropole</c:v>
                </c:pt>
              </c:strCache>
            </c:strRef>
          </c:tx>
          <c:marker>
            <c:symbol val="none"/>
          </c:marker>
          <c:cat>
            <c:strRef>
              <c:f>Santé!$A$3:$A$9</c:f>
              <c:strCache>
                <c:ptCount val="7"/>
                <c:pt idx="0">
                  <c:v>15-19 ans</c:v>
                </c:pt>
                <c:pt idx="1">
                  <c:v>20-24 ans</c:v>
                </c:pt>
                <c:pt idx="2">
                  <c:v>25-29 ans</c:v>
                </c:pt>
                <c:pt idx="3">
                  <c:v>30-34 ans</c:v>
                </c:pt>
                <c:pt idx="4">
                  <c:v>35-39 ans</c:v>
                </c:pt>
                <c:pt idx="5">
                  <c:v>40-44 ans</c:v>
                </c:pt>
                <c:pt idx="6">
                  <c:v>45-49 ans</c:v>
                </c:pt>
              </c:strCache>
            </c:strRef>
          </c:cat>
          <c:val>
            <c:numRef>
              <c:f>Santé!$C$3:$C$9</c:f>
              <c:numCache>
                <c:formatCode>_-* #\ ##0\ _€_-;\-* #\ ##0\ _€_-;_-* "-"??\ _€_-;_-@_-</c:formatCode>
                <c:ptCount val="7"/>
                <c:pt idx="0">
                  <c:v>4.41</c:v>
                </c:pt>
                <c:pt idx="1">
                  <c:v>32.54</c:v>
                </c:pt>
                <c:pt idx="2">
                  <c:v>84.47</c:v>
                </c:pt>
                <c:pt idx="3">
                  <c:v>107.38</c:v>
                </c:pt>
                <c:pt idx="4">
                  <c:v>65.86</c:v>
                </c:pt>
                <c:pt idx="5">
                  <c:v>18.95</c:v>
                </c:pt>
                <c:pt idx="6">
                  <c:v>1.42</c:v>
                </c:pt>
              </c:numCache>
            </c:numRef>
          </c:val>
          <c:smooth val="1"/>
          <c:extLst>
            <c:ext xmlns:c16="http://schemas.microsoft.com/office/drawing/2014/chart" uri="{C3380CC4-5D6E-409C-BE32-E72D297353CC}">
              <c16:uniqueId val="{00000001-A5BA-442B-ABE5-A11BC480C3C3}"/>
            </c:ext>
          </c:extLst>
        </c:ser>
        <c:dLbls>
          <c:showLegendKey val="0"/>
          <c:showVal val="0"/>
          <c:showCatName val="0"/>
          <c:showSerName val="0"/>
          <c:showPercent val="0"/>
          <c:showBubbleSize val="0"/>
        </c:dLbls>
        <c:smooth val="0"/>
        <c:axId val="128932864"/>
        <c:axId val="128938752"/>
      </c:lineChart>
      <c:catAx>
        <c:axId val="128932864"/>
        <c:scaling>
          <c:orientation val="minMax"/>
        </c:scaling>
        <c:delete val="0"/>
        <c:axPos val="b"/>
        <c:numFmt formatCode="General" sourceLinked="0"/>
        <c:majorTickMark val="out"/>
        <c:minorTickMark val="none"/>
        <c:tickLblPos val="nextTo"/>
        <c:crossAx val="128938752"/>
        <c:crosses val="autoZero"/>
        <c:auto val="1"/>
        <c:lblAlgn val="ctr"/>
        <c:lblOffset val="100"/>
        <c:noMultiLvlLbl val="0"/>
      </c:catAx>
      <c:valAx>
        <c:axId val="128938752"/>
        <c:scaling>
          <c:orientation val="minMax"/>
        </c:scaling>
        <c:delete val="0"/>
        <c:axPos val="l"/>
        <c:majorGridlines/>
        <c:numFmt formatCode="_-* #\ ##0\ _€_-;\-* #\ ##0\ _€_-;_-* &quot;-&quot;??\ _€_-;_-@_-" sourceLinked="1"/>
        <c:majorTickMark val="out"/>
        <c:minorTickMark val="none"/>
        <c:tickLblPos val="nextTo"/>
        <c:crossAx val="128932864"/>
        <c:crosses val="autoZero"/>
        <c:crossBetween val="between"/>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Santé!$F$2</c:f>
              <c:strCache>
                <c:ptCount val="1"/>
                <c:pt idx="0">
                  <c:v>Femmes</c:v>
                </c:pt>
              </c:strCache>
            </c:strRef>
          </c:tx>
          <c:spPr>
            <a:solidFill>
              <a:schemeClr val="accent3"/>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Santé!$E$3:$E$6</c:f>
              <c:strCache>
                <c:ptCount val="4"/>
                <c:pt idx="0">
                  <c:v>Causes externes</c:v>
                </c:pt>
                <c:pt idx="1">
                  <c:v>Maladies de l'appareil circulatoire</c:v>
                </c:pt>
                <c:pt idx="2">
                  <c:v>Tumeurs</c:v>
                </c:pt>
                <c:pt idx="3">
                  <c:v>Toutes causes</c:v>
                </c:pt>
              </c:strCache>
            </c:strRef>
          </c:cat>
          <c:val>
            <c:numRef>
              <c:f>Santé!$F$3:$F$6</c:f>
              <c:numCache>
                <c:formatCode>_-* #\ ##0.0\ _€_-;\-* #\ ##0.0\ _€_-;_-* "-"??\ _€_-;_-@_-</c:formatCode>
                <c:ptCount val="4"/>
                <c:pt idx="0">
                  <c:v>11.398216618367755</c:v>
                </c:pt>
                <c:pt idx="1">
                  <c:v>32.737832676607951</c:v>
                </c:pt>
                <c:pt idx="2">
                  <c:v>57.60925832292439</c:v>
                </c:pt>
                <c:pt idx="3">
                  <c:v>180.68405009128372</c:v>
                </c:pt>
              </c:numCache>
            </c:numRef>
          </c:val>
          <c:extLst>
            <c:ext xmlns:c16="http://schemas.microsoft.com/office/drawing/2014/chart" uri="{C3380CC4-5D6E-409C-BE32-E72D297353CC}">
              <c16:uniqueId val="{00000000-429C-4158-88FD-70CCF288BE08}"/>
            </c:ext>
          </c:extLst>
        </c:ser>
        <c:ser>
          <c:idx val="1"/>
          <c:order val="1"/>
          <c:tx>
            <c:strRef>
              <c:f>Santé!$G$2</c:f>
              <c:strCache>
                <c:ptCount val="1"/>
                <c:pt idx="0">
                  <c:v>Hommes</c:v>
                </c:pt>
              </c:strCache>
            </c:strRef>
          </c:tx>
          <c:spPr>
            <a:solidFill>
              <a:schemeClr val="accent6"/>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Santé!$E$3:$E$6</c:f>
              <c:strCache>
                <c:ptCount val="4"/>
                <c:pt idx="0">
                  <c:v>Causes externes</c:v>
                </c:pt>
                <c:pt idx="1">
                  <c:v>Maladies de l'appareil circulatoire</c:v>
                </c:pt>
                <c:pt idx="2">
                  <c:v>Tumeurs</c:v>
                </c:pt>
                <c:pt idx="3">
                  <c:v>Toutes causes</c:v>
                </c:pt>
              </c:strCache>
            </c:strRef>
          </c:cat>
          <c:val>
            <c:numRef>
              <c:f>Santé!$G$3:$G$6</c:f>
              <c:numCache>
                <c:formatCode>_-* #\ ##0.0\ _€_-;\-* #\ ##0.0\ _€_-;_-* "-"??\ _€_-;_-@_-</c:formatCode>
                <c:ptCount val="4"/>
                <c:pt idx="0">
                  <c:v>41.029230104302648</c:v>
                </c:pt>
                <c:pt idx="1">
                  <c:v>49.272840275210356</c:v>
                </c:pt>
                <c:pt idx="2">
                  <c:v>56.474504239022977</c:v>
                </c:pt>
                <c:pt idx="3">
                  <c:v>272.87910634527736</c:v>
                </c:pt>
              </c:numCache>
            </c:numRef>
          </c:val>
          <c:extLst>
            <c:ext xmlns:c16="http://schemas.microsoft.com/office/drawing/2014/chart" uri="{C3380CC4-5D6E-409C-BE32-E72D297353CC}">
              <c16:uniqueId val="{00000001-429C-4158-88FD-70CCF288BE08}"/>
            </c:ext>
          </c:extLst>
        </c:ser>
        <c:dLbls>
          <c:showLegendKey val="0"/>
          <c:showVal val="1"/>
          <c:showCatName val="0"/>
          <c:showSerName val="0"/>
          <c:showPercent val="0"/>
          <c:showBubbleSize val="0"/>
        </c:dLbls>
        <c:gapWidth val="150"/>
        <c:overlap val="-25"/>
        <c:axId val="128972288"/>
        <c:axId val="128973824"/>
      </c:barChart>
      <c:catAx>
        <c:axId val="128972288"/>
        <c:scaling>
          <c:orientation val="minMax"/>
        </c:scaling>
        <c:delete val="0"/>
        <c:axPos val="l"/>
        <c:numFmt formatCode="General" sourceLinked="0"/>
        <c:majorTickMark val="none"/>
        <c:minorTickMark val="none"/>
        <c:tickLblPos val="nextTo"/>
        <c:crossAx val="128973824"/>
        <c:crosses val="autoZero"/>
        <c:auto val="1"/>
        <c:lblAlgn val="ctr"/>
        <c:lblOffset val="100"/>
        <c:noMultiLvlLbl val="0"/>
      </c:catAx>
      <c:valAx>
        <c:axId val="128973824"/>
        <c:scaling>
          <c:orientation val="minMax"/>
        </c:scaling>
        <c:delete val="1"/>
        <c:axPos val="b"/>
        <c:numFmt formatCode="_-* #\ ##0.0\ _€_-;\-* #\ ##0.0\ _€_-;_-* &quot;-&quot;??\ _€_-;_-@_-" sourceLinked="1"/>
        <c:majorTickMark val="out"/>
        <c:minorTickMark val="none"/>
        <c:tickLblPos val="none"/>
        <c:crossAx val="128972288"/>
        <c:crosses val="autoZero"/>
        <c:crossBetween val="between"/>
      </c:valAx>
    </c:plotArea>
    <c:legend>
      <c:legendPos val="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Femmes</a:t>
            </a:r>
          </a:p>
        </c:rich>
      </c:tx>
      <c:overlay val="0"/>
    </c:title>
    <c:autoTitleDeleted val="0"/>
    <c:plotArea>
      <c:layout/>
      <c:barChart>
        <c:barDir val="col"/>
        <c:grouping val="percentStacked"/>
        <c:varyColors val="0"/>
        <c:ser>
          <c:idx val="0"/>
          <c:order val="0"/>
          <c:tx>
            <c:strRef>
              <c:f>'Modes de vie'!$L$3</c:f>
              <c:strCache>
                <c:ptCount val="1"/>
                <c:pt idx="0">
                  <c:v>Célibataires</c:v>
                </c:pt>
              </c:strCache>
            </c:strRef>
          </c:tx>
          <c:spPr>
            <a:solidFill>
              <a:schemeClr val="accent6">
                <a:lumMod val="75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vie'!$L$4:$L$8</c:f>
              <c:numCache>
                <c:formatCode>#\ ###</c:formatCode>
                <c:ptCount val="5"/>
                <c:pt idx="0">
                  <c:v>10940</c:v>
                </c:pt>
                <c:pt idx="1">
                  <c:v>32198</c:v>
                </c:pt>
                <c:pt idx="2">
                  <c:v>13555</c:v>
                </c:pt>
                <c:pt idx="3">
                  <c:v>2388</c:v>
                </c:pt>
                <c:pt idx="4">
                  <c:v>499</c:v>
                </c:pt>
              </c:numCache>
            </c:numRef>
          </c:val>
          <c:extLst>
            <c:ext xmlns:c16="http://schemas.microsoft.com/office/drawing/2014/chart" uri="{C3380CC4-5D6E-409C-BE32-E72D297353CC}">
              <c16:uniqueId val="{00000000-2DBA-4F0F-A80E-10DFDECD135C}"/>
            </c:ext>
          </c:extLst>
        </c:ser>
        <c:ser>
          <c:idx val="1"/>
          <c:order val="1"/>
          <c:tx>
            <c:strRef>
              <c:f>'Modes de vie'!$M$3</c:f>
              <c:strCache>
                <c:ptCount val="1"/>
                <c:pt idx="0">
                  <c:v>Mariées ou pacsées</c:v>
                </c:pt>
              </c:strCache>
            </c:strRef>
          </c:tx>
          <c:spPr>
            <a:solidFill>
              <a:schemeClr val="accent6">
                <a:lumMod val="60000"/>
                <a:lumOff val="40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vie'!$M$4:$M$8</c:f>
              <c:numCache>
                <c:formatCode>#\ ###</c:formatCode>
                <c:ptCount val="5"/>
                <c:pt idx="0">
                  <c:v>74</c:v>
                </c:pt>
                <c:pt idx="1">
                  <c:v>9798</c:v>
                </c:pt>
                <c:pt idx="2">
                  <c:v>19569</c:v>
                </c:pt>
                <c:pt idx="3">
                  <c:v>7182</c:v>
                </c:pt>
                <c:pt idx="4">
                  <c:v>1276</c:v>
                </c:pt>
              </c:numCache>
            </c:numRef>
          </c:val>
          <c:extLst>
            <c:ext xmlns:c16="http://schemas.microsoft.com/office/drawing/2014/chart" uri="{C3380CC4-5D6E-409C-BE32-E72D297353CC}">
              <c16:uniqueId val="{00000001-2DBA-4F0F-A80E-10DFDECD135C}"/>
            </c:ext>
          </c:extLst>
        </c:ser>
        <c:ser>
          <c:idx val="2"/>
          <c:order val="2"/>
          <c:tx>
            <c:strRef>
              <c:f>'Modes de vie'!$N$3</c:f>
              <c:strCache>
                <c:ptCount val="1"/>
                <c:pt idx="0">
                  <c:v>Veuves</c:v>
                </c:pt>
              </c:strCache>
            </c:strRef>
          </c:tx>
          <c:spPr>
            <a:solidFill>
              <a:schemeClr val="accent6">
                <a:lumMod val="40000"/>
                <a:lumOff val="60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vie'!$N$4:$N$8</c:f>
              <c:numCache>
                <c:formatCode>#\ ###</c:formatCode>
                <c:ptCount val="5"/>
                <c:pt idx="0">
                  <c:v>4</c:v>
                </c:pt>
                <c:pt idx="1">
                  <c:v>89</c:v>
                </c:pt>
                <c:pt idx="2">
                  <c:v>1236</c:v>
                </c:pt>
                <c:pt idx="3">
                  <c:v>2644</c:v>
                </c:pt>
                <c:pt idx="4">
                  <c:v>2444</c:v>
                </c:pt>
              </c:numCache>
            </c:numRef>
          </c:val>
          <c:extLst>
            <c:ext xmlns:c16="http://schemas.microsoft.com/office/drawing/2014/chart" uri="{C3380CC4-5D6E-409C-BE32-E72D297353CC}">
              <c16:uniqueId val="{00000002-2DBA-4F0F-A80E-10DFDECD135C}"/>
            </c:ext>
          </c:extLst>
        </c:ser>
        <c:ser>
          <c:idx val="3"/>
          <c:order val="3"/>
          <c:tx>
            <c:strRef>
              <c:f>'Modes de vie'!$O$3</c:f>
              <c:strCache>
                <c:ptCount val="1"/>
                <c:pt idx="0">
                  <c:v>Divorcées</c:v>
                </c:pt>
              </c:strCache>
            </c:strRef>
          </c:tx>
          <c:spPr>
            <a:solidFill>
              <a:schemeClr val="accent6">
                <a:lumMod val="20000"/>
                <a:lumOff val="80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vie'!$O$4:$O$8</c:f>
              <c:numCache>
                <c:formatCode>#\ ###</c:formatCode>
                <c:ptCount val="5"/>
                <c:pt idx="0">
                  <c:v>4</c:v>
                </c:pt>
                <c:pt idx="1">
                  <c:v>166</c:v>
                </c:pt>
                <c:pt idx="2">
                  <c:v>839</c:v>
                </c:pt>
                <c:pt idx="3">
                  <c:v>565</c:v>
                </c:pt>
                <c:pt idx="4">
                  <c:v>152</c:v>
                </c:pt>
              </c:numCache>
            </c:numRef>
          </c:val>
          <c:extLst>
            <c:ext xmlns:c16="http://schemas.microsoft.com/office/drawing/2014/chart" uri="{C3380CC4-5D6E-409C-BE32-E72D297353CC}">
              <c16:uniqueId val="{00000003-2DBA-4F0F-A80E-10DFDECD135C}"/>
            </c:ext>
          </c:extLst>
        </c:ser>
        <c:dLbls>
          <c:showLegendKey val="0"/>
          <c:showVal val="0"/>
          <c:showCatName val="0"/>
          <c:showSerName val="0"/>
          <c:showPercent val="0"/>
          <c:showBubbleSize val="0"/>
        </c:dLbls>
        <c:gapWidth val="150"/>
        <c:overlap val="100"/>
        <c:axId val="127984384"/>
        <c:axId val="127985920"/>
      </c:barChart>
      <c:catAx>
        <c:axId val="127984384"/>
        <c:scaling>
          <c:orientation val="minMax"/>
        </c:scaling>
        <c:delete val="0"/>
        <c:axPos val="b"/>
        <c:numFmt formatCode="General" sourceLinked="0"/>
        <c:majorTickMark val="out"/>
        <c:minorTickMark val="none"/>
        <c:tickLblPos val="nextTo"/>
        <c:crossAx val="127985920"/>
        <c:crosses val="autoZero"/>
        <c:auto val="1"/>
        <c:lblAlgn val="ctr"/>
        <c:lblOffset val="100"/>
        <c:noMultiLvlLbl val="0"/>
      </c:catAx>
      <c:valAx>
        <c:axId val="127985920"/>
        <c:scaling>
          <c:orientation val="minMax"/>
        </c:scaling>
        <c:delete val="0"/>
        <c:axPos val="l"/>
        <c:majorGridlines/>
        <c:numFmt formatCode="0%" sourceLinked="1"/>
        <c:majorTickMark val="out"/>
        <c:minorTickMark val="none"/>
        <c:tickLblPos val="nextTo"/>
        <c:crossAx val="127984384"/>
        <c:crosses val="autoZero"/>
        <c:crossBetween val="between"/>
      </c:valAx>
    </c:plotArea>
    <c:legend>
      <c:legendPos val="r"/>
      <c:overlay val="0"/>
    </c:legend>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Hommes</a:t>
            </a:r>
          </a:p>
        </c:rich>
      </c:tx>
      <c:overlay val="0"/>
    </c:title>
    <c:autoTitleDeleted val="0"/>
    <c:plotArea>
      <c:layout/>
      <c:barChart>
        <c:barDir val="col"/>
        <c:grouping val="percentStacked"/>
        <c:varyColors val="0"/>
        <c:ser>
          <c:idx val="0"/>
          <c:order val="0"/>
          <c:tx>
            <c:strRef>
              <c:f>'Modes de vie'!$P$3</c:f>
              <c:strCache>
                <c:ptCount val="1"/>
                <c:pt idx="0">
                  <c:v>Célibataires</c:v>
                </c:pt>
              </c:strCache>
            </c:strRef>
          </c:tx>
          <c:spPr>
            <a:solidFill>
              <a:schemeClr val="accent6">
                <a:lumMod val="75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vie'!$P$4:$P$8</c:f>
              <c:numCache>
                <c:formatCode>#\ ###</c:formatCode>
                <c:ptCount val="5"/>
                <c:pt idx="0">
                  <c:v>11534</c:v>
                </c:pt>
                <c:pt idx="1">
                  <c:v>35065</c:v>
                </c:pt>
                <c:pt idx="2">
                  <c:v>17484</c:v>
                </c:pt>
                <c:pt idx="3">
                  <c:v>2992</c:v>
                </c:pt>
                <c:pt idx="4">
                  <c:v>527</c:v>
                </c:pt>
              </c:numCache>
            </c:numRef>
          </c:val>
          <c:extLst>
            <c:ext xmlns:c16="http://schemas.microsoft.com/office/drawing/2014/chart" uri="{C3380CC4-5D6E-409C-BE32-E72D297353CC}">
              <c16:uniqueId val="{00000000-D167-44EF-9CFC-50AF0095AE50}"/>
            </c:ext>
          </c:extLst>
        </c:ser>
        <c:ser>
          <c:idx val="1"/>
          <c:order val="1"/>
          <c:tx>
            <c:strRef>
              <c:f>'Modes de vie'!$Q$3</c:f>
              <c:strCache>
                <c:ptCount val="1"/>
                <c:pt idx="0">
                  <c:v>Mariés ou pacsés</c:v>
                </c:pt>
              </c:strCache>
            </c:strRef>
          </c:tx>
          <c:spPr>
            <a:solidFill>
              <a:schemeClr val="accent6">
                <a:lumMod val="60000"/>
                <a:lumOff val="40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vie'!$Q$4:$Q$8</c:f>
              <c:numCache>
                <c:formatCode>#\ ###</c:formatCode>
                <c:ptCount val="5"/>
                <c:pt idx="0">
                  <c:v>23</c:v>
                </c:pt>
                <c:pt idx="1">
                  <c:v>7428</c:v>
                </c:pt>
                <c:pt idx="2">
                  <c:v>18872</c:v>
                </c:pt>
                <c:pt idx="3">
                  <c:v>9085</c:v>
                </c:pt>
                <c:pt idx="4">
                  <c:v>2162</c:v>
                </c:pt>
              </c:numCache>
            </c:numRef>
          </c:val>
          <c:extLst>
            <c:ext xmlns:c16="http://schemas.microsoft.com/office/drawing/2014/chart" uri="{C3380CC4-5D6E-409C-BE32-E72D297353CC}">
              <c16:uniqueId val="{00000001-D167-44EF-9CFC-50AF0095AE50}"/>
            </c:ext>
          </c:extLst>
        </c:ser>
        <c:ser>
          <c:idx val="2"/>
          <c:order val="2"/>
          <c:tx>
            <c:strRef>
              <c:f>'Modes de vie'!$R$3</c:f>
              <c:strCache>
                <c:ptCount val="1"/>
                <c:pt idx="0">
                  <c:v>Veufs</c:v>
                </c:pt>
              </c:strCache>
            </c:strRef>
          </c:tx>
          <c:spPr>
            <a:solidFill>
              <a:schemeClr val="accent6">
                <a:lumMod val="40000"/>
                <a:lumOff val="60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vie'!$R$4:$R$8</c:f>
              <c:numCache>
                <c:formatCode>#\ ###</c:formatCode>
                <c:ptCount val="5"/>
                <c:pt idx="0">
                  <c:v>7</c:v>
                </c:pt>
                <c:pt idx="1">
                  <c:v>27</c:v>
                </c:pt>
                <c:pt idx="2">
                  <c:v>337</c:v>
                </c:pt>
                <c:pt idx="3">
                  <c:v>936</c:v>
                </c:pt>
                <c:pt idx="4">
                  <c:v>824</c:v>
                </c:pt>
              </c:numCache>
            </c:numRef>
          </c:val>
          <c:extLst>
            <c:ext xmlns:c16="http://schemas.microsoft.com/office/drawing/2014/chart" uri="{C3380CC4-5D6E-409C-BE32-E72D297353CC}">
              <c16:uniqueId val="{00000002-D167-44EF-9CFC-50AF0095AE50}"/>
            </c:ext>
          </c:extLst>
        </c:ser>
        <c:ser>
          <c:idx val="3"/>
          <c:order val="3"/>
          <c:tx>
            <c:strRef>
              <c:f>'Modes de vie'!$S$3</c:f>
              <c:strCache>
                <c:ptCount val="1"/>
                <c:pt idx="0">
                  <c:v>Divorcés</c:v>
                </c:pt>
              </c:strCache>
            </c:strRef>
          </c:tx>
          <c:spPr>
            <a:solidFill>
              <a:schemeClr val="accent6">
                <a:lumMod val="20000"/>
                <a:lumOff val="80000"/>
              </a:schemeClr>
            </a:solidFill>
          </c:spPr>
          <c:invertIfNegative val="0"/>
          <c:cat>
            <c:strRef>
              <c:f>'Modes de vie'!$K$4:$K$8</c:f>
              <c:strCache>
                <c:ptCount val="5"/>
                <c:pt idx="0">
                  <c:v>15-19 ans</c:v>
                </c:pt>
                <c:pt idx="1">
                  <c:v>20-39 ans</c:v>
                </c:pt>
                <c:pt idx="2">
                  <c:v>40-59 ans</c:v>
                </c:pt>
                <c:pt idx="3">
                  <c:v>60-74 ans</c:v>
                </c:pt>
                <c:pt idx="4">
                  <c:v>75 ans et plus</c:v>
                </c:pt>
              </c:strCache>
            </c:strRef>
          </c:cat>
          <c:val>
            <c:numRef>
              <c:f>'Modes de vie'!$S$4:$S$8</c:f>
              <c:numCache>
                <c:formatCode>#\ ###</c:formatCode>
                <c:ptCount val="5"/>
                <c:pt idx="0">
                  <c:v>3</c:v>
                </c:pt>
                <c:pt idx="1">
                  <c:v>106</c:v>
                </c:pt>
                <c:pt idx="2">
                  <c:v>593</c:v>
                </c:pt>
                <c:pt idx="3">
                  <c:v>371</c:v>
                </c:pt>
                <c:pt idx="4">
                  <c:v>78</c:v>
                </c:pt>
              </c:numCache>
            </c:numRef>
          </c:val>
          <c:extLst>
            <c:ext xmlns:c16="http://schemas.microsoft.com/office/drawing/2014/chart" uri="{C3380CC4-5D6E-409C-BE32-E72D297353CC}">
              <c16:uniqueId val="{00000003-D167-44EF-9CFC-50AF0095AE50}"/>
            </c:ext>
          </c:extLst>
        </c:ser>
        <c:dLbls>
          <c:showLegendKey val="0"/>
          <c:showVal val="0"/>
          <c:showCatName val="0"/>
          <c:showSerName val="0"/>
          <c:showPercent val="0"/>
          <c:showBubbleSize val="0"/>
        </c:dLbls>
        <c:gapWidth val="150"/>
        <c:overlap val="100"/>
        <c:axId val="129073536"/>
        <c:axId val="129075072"/>
      </c:barChart>
      <c:catAx>
        <c:axId val="129073536"/>
        <c:scaling>
          <c:orientation val="minMax"/>
        </c:scaling>
        <c:delete val="0"/>
        <c:axPos val="b"/>
        <c:numFmt formatCode="General" sourceLinked="0"/>
        <c:majorTickMark val="out"/>
        <c:minorTickMark val="none"/>
        <c:tickLblPos val="nextTo"/>
        <c:crossAx val="129075072"/>
        <c:crosses val="autoZero"/>
        <c:auto val="1"/>
        <c:lblAlgn val="ctr"/>
        <c:lblOffset val="100"/>
        <c:noMultiLvlLbl val="0"/>
      </c:catAx>
      <c:valAx>
        <c:axId val="129075072"/>
        <c:scaling>
          <c:orientation val="minMax"/>
        </c:scaling>
        <c:delete val="0"/>
        <c:axPos val="l"/>
        <c:majorGridlines/>
        <c:numFmt formatCode="0%" sourceLinked="1"/>
        <c:majorTickMark val="out"/>
        <c:minorTickMark val="none"/>
        <c:tickLblPos val="nextTo"/>
        <c:crossAx val="129073536"/>
        <c:crosses val="autoZero"/>
        <c:crossBetween val="between"/>
      </c:valAx>
    </c:plotArea>
    <c:legend>
      <c:legendPos val="r"/>
      <c:overlay val="0"/>
    </c:legend>
    <c:plotVisOnly val="1"/>
    <c:dispBlanksAs val="gap"/>
    <c:showDLblsOverMax val="0"/>
  </c:chart>
  <c:printSettings>
    <c:headerFooter/>
    <c:pageMargins b="0.75000000000000122" l="0.70000000000000062" r="0.70000000000000062" t="0.7500000000000012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Formation!$K$4</c:f>
              <c:strCache>
                <c:ptCount val="1"/>
                <c:pt idx="0">
                  <c:v>2007</c:v>
                </c:pt>
              </c:strCache>
            </c:strRef>
          </c:tx>
          <c:spPr>
            <a:solidFill>
              <a:schemeClr val="accent3"/>
            </a:solidFill>
          </c:spPr>
          <c:invertIfNegative val="0"/>
          <c:cat>
            <c:multiLvlStrRef>
              <c:f>Formation!$L$2:$Q$3</c:f>
              <c:multiLvlStrCache>
                <c:ptCount val="6"/>
                <c:lvl>
                  <c:pt idx="0">
                    <c:v>Filles</c:v>
                  </c:pt>
                  <c:pt idx="1">
                    <c:v>Garçons</c:v>
                  </c:pt>
                  <c:pt idx="2">
                    <c:v>Filles</c:v>
                  </c:pt>
                  <c:pt idx="3">
                    <c:v>Garçons</c:v>
                  </c:pt>
                  <c:pt idx="4">
                    <c:v>Filles</c:v>
                  </c:pt>
                  <c:pt idx="5">
                    <c:v>Garçons</c:v>
                  </c:pt>
                </c:lvl>
                <c:lvl>
                  <c:pt idx="0">
                    <c:v>Général</c:v>
                  </c:pt>
                  <c:pt idx="2">
                    <c:v>Technologique</c:v>
                  </c:pt>
                  <c:pt idx="4">
                    <c:v>Professionnel</c:v>
                  </c:pt>
                </c:lvl>
              </c:multiLvlStrCache>
            </c:multiLvlStrRef>
          </c:cat>
          <c:val>
            <c:numRef>
              <c:f>Formation!$L$4:$Q$4</c:f>
              <c:numCache>
                <c:formatCode>General</c:formatCode>
                <c:ptCount val="6"/>
                <c:pt idx="0">
                  <c:v>620</c:v>
                </c:pt>
                <c:pt idx="1">
                  <c:v>402</c:v>
                </c:pt>
                <c:pt idx="2">
                  <c:v>737</c:v>
                </c:pt>
                <c:pt idx="3">
                  <c:v>512</c:v>
                </c:pt>
                <c:pt idx="4">
                  <c:v>419</c:v>
                </c:pt>
                <c:pt idx="5">
                  <c:v>312</c:v>
                </c:pt>
              </c:numCache>
            </c:numRef>
          </c:val>
          <c:extLst>
            <c:ext xmlns:c16="http://schemas.microsoft.com/office/drawing/2014/chart" uri="{C3380CC4-5D6E-409C-BE32-E72D297353CC}">
              <c16:uniqueId val="{00000000-ADC5-4600-94E6-05F908DF2A66}"/>
            </c:ext>
          </c:extLst>
        </c:ser>
        <c:ser>
          <c:idx val="1"/>
          <c:order val="1"/>
          <c:tx>
            <c:strRef>
              <c:f>Formation!$K$5</c:f>
              <c:strCache>
                <c:ptCount val="1"/>
                <c:pt idx="0">
                  <c:v>2017</c:v>
                </c:pt>
              </c:strCache>
            </c:strRef>
          </c:tx>
          <c:spPr>
            <a:solidFill>
              <a:schemeClr val="accent6"/>
            </a:solidFill>
          </c:spPr>
          <c:invertIfNegative val="0"/>
          <c:cat>
            <c:multiLvlStrRef>
              <c:f>Formation!$L$2:$Q$3</c:f>
              <c:multiLvlStrCache>
                <c:ptCount val="6"/>
                <c:lvl>
                  <c:pt idx="0">
                    <c:v>Filles</c:v>
                  </c:pt>
                  <c:pt idx="1">
                    <c:v>Garçons</c:v>
                  </c:pt>
                  <c:pt idx="2">
                    <c:v>Filles</c:v>
                  </c:pt>
                  <c:pt idx="3">
                    <c:v>Garçons</c:v>
                  </c:pt>
                  <c:pt idx="4">
                    <c:v>Filles</c:v>
                  </c:pt>
                  <c:pt idx="5">
                    <c:v>Garçons</c:v>
                  </c:pt>
                </c:lvl>
                <c:lvl>
                  <c:pt idx="0">
                    <c:v>Général</c:v>
                  </c:pt>
                  <c:pt idx="2">
                    <c:v>Technologique</c:v>
                  </c:pt>
                  <c:pt idx="4">
                    <c:v>Professionnel</c:v>
                  </c:pt>
                </c:lvl>
              </c:multiLvlStrCache>
            </c:multiLvlStrRef>
          </c:cat>
          <c:val>
            <c:numRef>
              <c:f>Formation!$L$5:$Q$5</c:f>
              <c:numCache>
                <c:formatCode>General</c:formatCode>
                <c:ptCount val="6"/>
                <c:pt idx="0">
                  <c:v>665</c:v>
                </c:pt>
                <c:pt idx="1">
                  <c:v>652</c:v>
                </c:pt>
                <c:pt idx="2">
                  <c:v>474</c:v>
                </c:pt>
                <c:pt idx="3">
                  <c:v>457</c:v>
                </c:pt>
                <c:pt idx="4">
                  <c:v>535</c:v>
                </c:pt>
                <c:pt idx="5">
                  <c:v>690</c:v>
                </c:pt>
              </c:numCache>
            </c:numRef>
          </c:val>
          <c:extLst>
            <c:ext xmlns:c16="http://schemas.microsoft.com/office/drawing/2014/chart" uri="{C3380CC4-5D6E-409C-BE32-E72D297353CC}">
              <c16:uniqueId val="{00000001-ADC5-4600-94E6-05F908DF2A66}"/>
            </c:ext>
          </c:extLst>
        </c:ser>
        <c:dLbls>
          <c:showLegendKey val="0"/>
          <c:showVal val="0"/>
          <c:showCatName val="0"/>
          <c:showSerName val="0"/>
          <c:showPercent val="0"/>
          <c:showBubbleSize val="0"/>
        </c:dLbls>
        <c:gapWidth val="150"/>
        <c:axId val="129272448"/>
        <c:axId val="129282432"/>
      </c:barChart>
      <c:catAx>
        <c:axId val="129272448"/>
        <c:scaling>
          <c:orientation val="minMax"/>
        </c:scaling>
        <c:delete val="0"/>
        <c:axPos val="b"/>
        <c:numFmt formatCode="General" sourceLinked="0"/>
        <c:majorTickMark val="out"/>
        <c:minorTickMark val="none"/>
        <c:tickLblPos val="nextTo"/>
        <c:crossAx val="129282432"/>
        <c:crosses val="autoZero"/>
        <c:auto val="1"/>
        <c:lblAlgn val="ctr"/>
        <c:lblOffset val="100"/>
        <c:noMultiLvlLbl val="0"/>
      </c:catAx>
      <c:valAx>
        <c:axId val="129282432"/>
        <c:scaling>
          <c:orientation val="minMax"/>
        </c:scaling>
        <c:delete val="0"/>
        <c:axPos val="l"/>
        <c:majorGridlines/>
        <c:numFmt formatCode="General" sourceLinked="1"/>
        <c:majorTickMark val="out"/>
        <c:minorTickMark val="none"/>
        <c:tickLblPos val="nextTo"/>
        <c:crossAx val="129272448"/>
        <c:crosses val="autoZero"/>
        <c:crossBetween val="between"/>
      </c:valAx>
    </c:plotArea>
    <c:legend>
      <c:legendPos val="r"/>
      <c:overlay val="0"/>
    </c:legend>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Formation!$S$4</c:f>
              <c:strCache>
                <c:ptCount val="1"/>
                <c:pt idx="0">
                  <c:v>2007</c:v>
                </c:pt>
              </c:strCache>
            </c:strRef>
          </c:tx>
          <c:spPr>
            <a:solidFill>
              <a:schemeClr val="accent3"/>
            </a:solidFill>
          </c:spPr>
          <c:invertIfNegative val="0"/>
          <c:cat>
            <c:multiLvlStrRef>
              <c:f>Formation!$T$2:$Y$3</c:f>
              <c:multiLvlStrCache>
                <c:ptCount val="6"/>
                <c:lvl>
                  <c:pt idx="0">
                    <c:v>Filles</c:v>
                  </c:pt>
                  <c:pt idx="1">
                    <c:v>Garçons</c:v>
                  </c:pt>
                  <c:pt idx="2">
                    <c:v>Filles</c:v>
                  </c:pt>
                  <c:pt idx="3">
                    <c:v>Garçons</c:v>
                  </c:pt>
                  <c:pt idx="4">
                    <c:v>Filles</c:v>
                  </c:pt>
                  <c:pt idx="5">
                    <c:v>Garçons</c:v>
                  </c:pt>
                </c:lvl>
                <c:lvl>
                  <c:pt idx="0">
                    <c:v>Général</c:v>
                  </c:pt>
                  <c:pt idx="2">
                    <c:v>Technologique</c:v>
                  </c:pt>
                  <c:pt idx="4">
                    <c:v>Professionnel</c:v>
                  </c:pt>
                </c:lvl>
              </c:multiLvlStrCache>
            </c:multiLvlStrRef>
          </c:cat>
          <c:val>
            <c:numRef>
              <c:f>Formation!$T$4:$Y$4</c:f>
              <c:numCache>
                <c:formatCode>0%</c:formatCode>
                <c:ptCount val="6"/>
                <c:pt idx="0">
                  <c:v>0.75806451612903225</c:v>
                </c:pt>
                <c:pt idx="1">
                  <c:v>0.79104477611940294</c:v>
                </c:pt>
                <c:pt idx="2">
                  <c:v>0.60108548168249665</c:v>
                </c:pt>
                <c:pt idx="3">
                  <c:v>0.6875</c:v>
                </c:pt>
                <c:pt idx="4">
                  <c:v>0.71360381861575184</c:v>
                </c:pt>
                <c:pt idx="5">
                  <c:v>0.83653846153846156</c:v>
                </c:pt>
              </c:numCache>
            </c:numRef>
          </c:val>
          <c:extLst>
            <c:ext xmlns:c16="http://schemas.microsoft.com/office/drawing/2014/chart" uri="{C3380CC4-5D6E-409C-BE32-E72D297353CC}">
              <c16:uniqueId val="{00000000-711E-4626-A992-307A8CE5EFF5}"/>
            </c:ext>
          </c:extLst>
        </c:ser>
        <c:ser>
          <c:idx val="1"/>
          <c:order val="1"/>
          <c:tx>
            <c:strRef>
              <c:f>Formation!$S$5</c:f>
              <c:strCache>
                <c:ptCount val="1"/>
                <c:pt idx="0">
                  <c:v>2017</c:v>
                </c:pt>
              </c:strCache>
            </c:strRef>
          </c:tx>
          <c:spPr>
            <a:solidFill>
              <a:schemeClr val="accent6"/>
            </a:solidFill>
          </c:spPr>
          <c:invertIfNegative val="0"/>
          <c:cat>
            <c:multiLvlStrRef>
              <c:f>Formation!$T$2:$Y$3</c:f>
              <c:multiLvlStrCache>
                <c:ptCount val="6"/>
                <c:lvl>
                  <c:pt idx="0">
                    <c:v>Filles</c:v>
                  </c:pt>
                  <c:pt idx="1">
                    <c:v>Garçons</c:v>
                  </c:pt>
                  <c:pt idx="2">
                    <c:v>Filles</c:v>
                  </c:pt>
                  <c:pt idx="3">
                    <c:v>Garçons</c:v>
                  </c:pt>
                  <c:pt idx="4">
                    <c:v>Filles</c:v>
                  </c:pt>
                  <c:pt idx="5">
                    <c:v>Garçons</c:v>
                  </c:pt>
                </c:lvl>
                <c:lvl>
                  <c:pt idx="0">
                    <c:v>Général</c:v>
                  </c:pt>
                  <c:pt idx="2">
                    <c:v>Technologique</c:v>
                  </c:pt>
                  <c:pt idx="4">
                    <c:v>Professionnel</c:v>
                  </c:pt>
                </c:lvl>
              </c:multiLvlStrCache>
            </c:multiLvlStrRef>
          </c:cat>
          <c:val>
            <c:numRef>
              <c:f>Formation!$T$5:$Y$5</c:f>
              <c:numCache>
                <c:formatCode>0%</c:formatCode>
                <c:ptCount val="6"/>
                <c:pt idx="0">
                  <c:v>0.88571428571428568</c:v>
                </c:pt>
                <c:pt idx="1">
                  <c:v>0.86842105263157898</c:v>
                </c:pt>
                <c:pt idx="2">
                  <c:v>0.85864978902953581</c:v>
                </c:pt>
                <c:pt idx="3">
                  <c:v>0.85097192224622031</c:v>
                </c:pt>
                <c:pt idx="4">
                  <c:v>0.79252336448598126</c:v>
                </c:pt>
                <c:pt idx="5">
                  <c:v>0.77681159420289858</c:v>
                </c:pt>
              </c:numCache>
            </c:numRef>
          </c:val>
          <c:extLst>
            <c:ext xmlns:c16="http://schemas.microsoft.com/office/drawing/2014/chart" uri="{C3380CC4-5D6E-409C-BE32-E72D297353CC}">
              <c16:uniqueId val="{00000001-711E-4626-A992-307A8CE5EFF5}"/>
            </c:ext>
          </c:extLst>
        </c:ser>
        <c:dLbls>
          <c:showLegendKey val="0"/>
          <c:showVal val="0"/>
          <c:showCatName val="0"/>
          <c:showSerName val="0"/>
          <c:showPercent val="0"/>
          <c:showBubbleSize val="0"/>
        </c:dLbls>
        <c:gapWidth val="150"/>
        <c:axId val="129118592"/>
        <c:axId val="129120128"/>
      </c:barChart>
      <c:catAx>
        <c:axId val="129118592"/>
        <c:scaling>
          <c:orientation val="minMax"/>
        </c:scaling>
        <c:delete val="0"/>
        <c:axPos val="b"/>
        <c:numFmt formatCode="General" sourceLinked="0"/>
        <c:majorTickMark val="out"/>
        <c:minorTickMark val="none"/>
        <c:tickLblPos val="nextTo"/>
        <c:crossAx val="129120128"/>
        <c:crosses val="autoZero"/>
        <c:auto val="1"/>
        <c:lblAlgn val="ctr"/>
        <c:lblOffset val="100"/>
        <c:noMultiLvlLbl val="0"/>
      </c:catAx>
      <c:valAx>
        <c:axId val="129120128"/>
        <c:scaling>
          <c:orientation val="minMax"/>
        </c:scaling>
        <c:delete val="0"/>
        <c:axPos val="l"/>
        <c:majorGridlines/>
        <c:numFmt formatCode="0%" sourceLinked="1"/>
        <c:majorTickMark val="out"/>
        <c:minorTickMark val="none"/>
        <c:tickLblPos val="nextTo"/>
        <c:crossAx val="129118592"/>
        <c:crosses val="autoZero"/>
        <c:crossBetween val="between"/>
      </c:valAx>
    </c:plotArea>
    <c:legend>
      <c:legendPos val="r"/>
      <c:overlay val="0"/>
    </c:legend>
    <c:plotVisOnly val="1"/>
    <c:dispBlanksAs val="gap"/>
    <c:showDLblsOverMax val="0"/>
  </c:chart>
  <c:printSettings>
    <c:headerFooter/>
    <c:pageMargins b="0.750000000000001" l="0.70000000000000062" r="0.70000000000000062" t="0.75000000000000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Activité!$F$2</c:f>
              <c:strCache>
                <c:ptCount val="1"/>
                <c:pt idx="0">
                  <c:v>Hommes</c:v>
                </c:pt>
              </c:strCache>
            </c:strRef>
          </c:tx>
          <c:spPr>
            <a:solidFill>
              <a:schemeClr val="accent3"/>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Activité!$E$3:$E$6</c:f>
              <c:strCache>
                <c:ptCount val="4"/>
                <c:pt idx="0">
                  <c:v>Moins de 25 ans</c:v>
                </c:pt>
                <c:pt idx="1">
                  <c:v>25 à 49 ans</c:v>
                </c:pt>
                <c:pt idx="2">
                  <c:v>50 à 64 ans</c:v>
                </c:pt>
                <c:pt idx="3">
                  <c:v>65 ans et plus</c:v>
                </c:pt>
              </c:strCache>
            </c:strRef>
          </c:cat>
          <c:val>
            <c:numRef>
              <c:f>Activité!$F$3:$F$6</c:f>
              <c:numCache>
                <c:formatCode>0.0%</c:formatCode>
                <c:ptCount val="4"/>
                <c:pt idx="0">
                  <c:v>0.50939151951411543</c:v>
                </c:pt>
                <c:pt idx="1">
                  <c:v>0.17891949877890123</c:v>
                </c:pt>
                <c:pt idx="2">
                  <c:v>6.0251307266057909E-2</c:v>
                </c:pt>
                <c:pt idx="3">
                  <c:v>4.9261083743842365E-3</c:v>
                </c:pt>
              </c:numCache>
            </c:numRef>
          </c:val>
          <c:extLst>
            <c:ext xmlns:c16="http://schemas.microsoft.com/office/drawing/2014/chart" uri="{C3380CC4-5D6E-409C-BE32-E72D297353CC}">
              <c16:uniqueId val="{00000000-E330-41E1-837A-4E96379B30E5}"/>
            </c:ext>
          </c:extLst>
        </c:ser>
        <c:ser>
          <c:idx val="1"/>
          <c:order val="1"/>
          <c:tx>
            <c:strRef>
              <c:f>Activité!$G$2</c:f>
              <c:strCache>
                <c:ptCount val="1"/>
                <c:pt idx="0">
                  <c:v>Femmes</c:v>
                </c:pt>
              </c:strCache>
            </c:strRef>
          </c:tx>
          <c:spPr>
            <a:solidFill>
              <a:schemeClr val="accent6"/>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Activité!$E$3:$E$6</c:f>
              <c:strCache>
                <c:ptCount val="4"/>
                <c:pt idx="0">
                  <c:v>Moins de 25 ans</c:v>
                </c:pt>
                <c:pt idx="1">
                  <c:v>25 à 49 ans</c:v>
                </c:pt>
                <c:pt idx="2">
                  <c:v>50 à 64 ans</c:v>
                </c:pt>
                <c:pt idx="3">
                  <c:v>65 ans et plus</c:v>
                </c:pt>
              </c:strCache>
            </c:strRef>
          </c:cat>
          <c:val>
            <c:numRef>
              <c:f>Activité!$G$3:$G$6</c:f>
              <c:numCache>
                <c:formatCode>0.0%</c:formatCode>
                <c:ptCount val="4"/>
                <c:pt idx="0">
                  <c:v>0.56816528444638437</c:v>
                </c:pt>
                <c:pt idx="1">
                  <c:v>0.20634481996297013</c:v>
                </c:pt>
                <c:pt idx="2">
                  <c:v>4.4598497978047373E-2</c:v>
                </c:pt>
                <c:pt idx="3">
                  <c:v>8.8300220750551876E-3</c:v>
                </c:pt>
              </c:numCache>
            </c:numRef>
          </c:val>
          <c:extLst>
            <c:ext xmlns:c16="http://schemas.microsoft.com/office/drawing/2014/chart" uri="{C3380CC4-5D6E-409C-BE32-E72D297353CC}">
              <c16:uniqueId val="{00000001-E330-41E1-837A-4E96379B30E5}"/>
            </c:ext>
          </c:extLst>
        </c:ser>
        <c:dLbls>
          <c:showLegendKey val="0"/>
          <c:showVal val="1"/>
          <c:showCatName val="0"/>
          <c:showSerName val="0"/>
          <c:showPercent val="0"/>
          <c:showBubbleSize val="0"/>
        </c:dLbls>
        <c:gapWidth val="150"/>
        <c:overlap val="-25"/>
        <c:axId val="129149952"/>
        <c:axId val="129164032"/>
      </c:barChart>
      <c:catAx>
        <c:axId val="129149952"/>
        <c:scaling>
          <c:orientation val="maxMin"/>
        </c:scaling>
        <c:delete val="0"/>
        <c:axPos val="l"/>
        <c:numFmt formatCode="General" sourceLinked="0"/>
        <c:majorTickMark val="none"/>
        <c:minorTickMark val="none"/>
        <c:tickLblPos val="nextTo"/>
        <c:crossAx val="129164032"/>
        <c:crosses val="autoZero"/>
        <c:auto val="1"/>
        <c:lblAlgn val="ctr"/>
        <c:lblOffset val="100"/>
        <c:noMultiLvlLbl val="0"/>
      </c:catAx>
      <c:valAx>
        <c:axId val="129164032"/>
        <c:scaling>
          <c:orientation val="minMax"/>
        </c:scaling>
        <c:delete val="1"/>
        <c:axPos val="t"/>
        <c:numFmt formatCode="0.0%" sourceLinked="1"/>
        <c:majorTickMark val="out"/>
        <c:minorTickMark val="none"/>
        <c:tickLblPos val="none"/>
        <c:crossAx val="129149952"/>
        <c:crosses val="autoZero"/>
        <c:crossBetween val="between"/>
      </c:valAx>
    </c:plotArea>
    <c:legend>
      <c:legendPos val="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85725</xdr:colOff>
      <xdr:row>34</xdr:row>
      <xdr:rowOff>104775</xdr:rowOff>
    </xdr:from>
    <xdr:to>
      <xdr:col>6</xdr:col>
      <xdr:colOff>390524</xdr:colOff>
      <xdr:row>54</xdr:row>
      <xdr:rowOff>28575</xdr:rowOff>
    </xdr:to>
    <xdr:graphicFrame macro="">
      <xdr:nvGraphicFramePr>
        <xdr:cNvPr id="2" name="Graphique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609601</xdr:colOff>
      <xdr:row>37</xdr:row>
      <xdr:rowOff>19050</xdr:rowOff>
    </xdr:from>
    <xdr:to>
      <xdr:col>12</xdr:col>
      <xdr:colOff>219075</xdr:colOff>
      <xdr:row>50</xdr:row>
      <xdr:rowOff>0</xdr:rowOff>
    </xdr:to>
    <xdr:graphicFrame macro="">
      <xdr:nvGraphicFramePr>
        <xdr:cNvPr id="3" name="Graphique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152400</xdr:colOff>
      <xdr:row>0</xdr:row>
      <xdr:rowOff>123826</xdr:rowOff>
    </xdr:from>
    <xdr:to>
      <xdr:col>13</xdr:col>
      <xdr:colOff>419100</xdr:colOff>
      <xdr:row>12</xdr:row>
      <xdr:rowOff>0</xdr:rowOff>
    </xdr:to>
    <xdr:graphicFrame macro="">
      <xdr:nvGraphicFramePr>
        <xdr:cNvPr id="3" name="Graphique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23</xdr:row>
      <xdr:rowOff>66674</xdr:rowOff>
    </xdr:from>
    <xdr:to>
      <xdr:col>7</xdr:col>
      <xdr:colOff>571500</xdr:colOff>
      <xdr:row>38</xdr:row>
      <xdr:rowOff>38099</xdr:rowOff>
    </xdr:to>
    <xdr:graphicFrame macro="">
      <xdr:nvGraphicFramePr>
        <xdr:cNvPr id="8" name="Graphique 7">
          <a:extLst>
            <a:ext uri="{FF2B5EF4-FFF2-40B4-BE49-F238E27FC236}">
              <a16:creationId xmlns:a16="http://schemas.microsoft.com/office/drawing/2014/main" id="{00000000-0008-0000-02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466725</xdr:colOff>
      <xdr:row>23</xdr:row>
      <xdr:rowOff>47625</xdr:rowOff>
    </xdr:from>
    <xdr:to>
      <xdr:col>14</xdr:col>
      <xdr:colOff>466725</xdr:colOff>
      <xdr:row>37</xdr:row>
      <xdr:rowOff>123825</xdr:rowOff>
    </xdr:to>
    <xdr:graphicFrame macro="">
      <xdr:nvGraphicFramePr>
        <xdr:cNvPr id="3" name="Graphiqu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238124</xdr:colOff>
      <xdr:row>11</xdr:row>
      <xdr:rowOff>142875</xdr:rowOff>
    </xdr:from>
    <xdr:to>
      <xdr:col>18</xdr:col>
      <xdr:colOff>361949</xdr:colOff>
      <xdr:row>25</xdr:row>
      <xdr:rowOff>9524</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104775</xdr:colOff>
      <xdr:row>25</xdr:row>
      <xdr:rowOff>57150</xdr:rowOff>
    </xdr:from>
    <xdr:to>
      <xdr:col>20</xdr:col>
      <xdr:colOff>523875</xdr:colOff>
      <xdr:row>38</xdr:row>
      <xdr:rowOff>114299</xdr:rowOff>
    </xdr:to>
    <xdr:graphicFrame macro="">
      <xdr:nvGraphicFramePr>
        <xdr:cNvPr id="4" name="Graphique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8</xdr:row>
      <xdr:rowOff>180975</xdr:rowOff>
    </xdr:from>
    <xdr:to>
      <xdr:col>16</xdr:col>
      <xdr:colOff>0</xdr:colOff>
      <xdr:row>22</xdr:row>
      <xdr:rowOff>180975</xdr:rowOff>
    </xdr:to>
    <xdr:graphicFrame macro="">
      <xdr:nvGraphicFramePr>
        <xdr:cNvPr id="4" name="Graphique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19050</xdr:colOff>
      <xdr:row>9</xdr:row>
      <xdr:rowOff>19050</xdr:rowOff>
    </xdr:from>
    <xdr:to>
      <xdr:col>24</xdr:col>
      <xdr:colOff>19050</xdr:colOff>
      <xdr:row>23</xdr:row>
      <xdr:rowOff>19050</xdr:rowOff>
    </xdr:to>
    <xdr:graphicFrame macro="">
      <xdr:nvGraphicFramePr>
        <xdr:cNvPr id="5" name="Graphique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304800</xdr:colOff>
      <xdr:row>10</xdr:row>
      <xdr:rowOff>47625</xdr:rowOff>
    </xdr:from>
    <xdr:to>
      <xdr:col>7</xdr:col>
      <xdr:colOff>581025</xdr:colOff>
      <xdr:row>20</xdr:row>
      <xdr:rowOff>123825</xdr:rowOff>
    </xdr:to>
    <xdr:graphicFrame macro="">
      <xdr:nvGraphicFramePr>
        <xdr:cNvPr id="2" name="Graphique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L34"/>
  <sheetViews>
    <sheetView topLeftCell="A22" workbookViewId="0">
      <selection activeCell="A26" sqref="A26:L34"/>
    </sheetView>
  </sheetViews>
  <sheetFormatPr baseColWidth="10" defaultRowHeight="15" x14ac:dyDescent="0.25"/>
  <cols>
    <col min="1" max="1" width="14" bestFit="1" customWidth="1"/>
    <col min="3" max="3" width="12.85546875" customWidth="1"/>
    <col min="5" max="5" width="18.7109375" customWidth="1"/>
    <col min="9" max="9" width="18.85546875" customWidth="1"/>
    <col min="10" max="11" width="13.7109375" customWidth="1"/>
  </cols>
  <sheetData>
    <row r="1" spans="1:12" x14ac:dyDescent="0.25">
      <c r="A1" s="32" t="s">
        <v>147</v>
      </c>
      <c r="B1" s="32"/>
      <c r="C1" s="32"/>
      <c r="E1" s="32" t="s">
        <v>0</v>
      </c>
      <c r="F1" s="32"/>
      <c r="G1" s="32"/>
      <c r="I1" s="32" t="s">
        <v>94</v>
      </c>
      <c r="J1" s="32"/>
      <c r="K1" s="32"/>
    </row>
    <row r="2" spans="1:12" x14ac:dyDescent="0.25">
      <c r="A2" s="1"/>
      <c r="B2" s="1" t="s">
        <v>5</v>
      </c>
      <c r="C2" s="1" t="s">
        <v>4</v>
      </c>
      <c r="E2" s="1"/>
      <c r="F2" s="1" t="s">
        <v>4</v>
      </c>
      <c r="G2" s="1" t="s">
        <v>5</v>
      </c>
      <c r="I2" s="1" t="s">
        <v>24</v>
      </c>
      <c r="J2" s="1" t="s">
        <v>5</v>
      </c>
      <c r="K2" s="1" t="s">
        <v>4</v>
      </c>
    </row>
    <row r="3" spans="1:12" x14ac:dyDescent="0.25">
      <c r="A3" s="4" t="s">
        <v>21</v>
      </c>
      <c r="B3" s="5">
        <v>-9397</v>
      </c>
      <c r="C3" s="5">
        <v>8776</v>
      </c>
      <c r="D3" s="2"/>
      <c r="E3" s="31" t="s">
        <v>1</v>
      </c>
      <c r="F3" s="31"/>
      <c r="G3" s="31"/>
      <c r="I3" s="4" t="s">
        <v>92</v>
      </c>
      <c r="J3" s="7">
        <v>0.5045168882908172</v>
      </c>
      <c r="K3" s="7">
        <v>0.4954831117091828</v>
      </c>
    </row>
    <row r="4" spans="1:12" x14ac:dyDescent="0.25">
      <c r="A4" s="4" t="s">
        <v>91</v>
      </c>
      <c r="B4" s="5">
        <v>-11169</v>
      </c>
      <c r="C4" s="5">
        <v>10684</v>
      </c>
      <c r="E4" s="1" t="s">
        <v>2</v>
      </c>
      <c r="F4" s="1">
        <v>77.2</v>
      </c>
      <c r="G4" s="1">
        <v>72.2</v>
      </c>
      <c r="I4" s="4" t="s">
        <v>93</v>
      </c>
      <c r="J4" s="7">
        <v>0.51329358912779366</v>
      </c>
      <c r="K4" s="7">
        <v>0.48670641087220634</v>
      </c>
    </row>
    <row r="5" spans="1:12" x14ac:dyDescent="0.25">
      <c r="A5" s="4" t="s">
        <v>20</v>
      </c>
      <c r="B5" s="5">
        <v>-11230</v>
      </c>
      <c r="C5" s="5">
        <v>10586</v>
      </c>
      <c r="E5" s="1" t="s">
        <v>3</v>
      </c>
      <c r="F5" s="1">
        <v>84.4</v>
      </c>
      <c r="G5" s="1">
        <v>77.400000000000006</v>
      </c>
      <c r="I5" s="4" t="s">
        <v>25</v>
      </c>
      <c r="J5" s="7">
        <v>0.52610742563663604</v>
      </c>
      <c r="K5" s="7">
        <v>0.47389257436336402</v>
      </c>
    </row>
    <row r="6" spans="1:12" x14ac:dyDescent="0.25">
      <c r="A6" s="4" t="s">
        <v>19</v>
      </c>
      <c r="B6" s="5">
        <v>-11567</v>
      </c>
      <c r="C6" s="5">
        <v>11022</v>
      </c>
      <c r="E6" s="31" t="s">
        <v>114</v>
      </c>
      <c r="F6" s="31"/>
      <c r="G6" s="31"/>
      <c r="I6" s="4" t="s">
        <v>26</v>
      </c>
      <c r="J6" s="7">
        <v>0.51543431442928933</v>
      </c>
      <c r="K6" s="7">
        <v>0.48456568557071067</v>
      </c>
    </row>
    <row r="7" spans="1:12" x14ac:dyDescent="0.25">
      <c r="A7" s="4" t="s">
        <v>16</v>
      </c>
      <c r="B7" s="5">
        <v>-10292</v>
      </c>
      <c r="C7" s="5">
        <v>9798</v>
      </c>
      <c r="E7" s="1" t="s">
        <v>2</v>
      </c>
      <c r="F7" s="1">
        <v>77.7</v>
      </c>
      <c r="G7" s="8">
        <v>74</v>
      </c>
      <c r="I7" s="4" t="s">
        <v>27</v>
      </c>
      <c r="J7" s="7">
        <v>0.5315443397902968</v>
      </c>
      <c r="K7" s="7">
        <v>0.4684556602097032</v>
      </c>
    </row>
    <row r="8" spans="1:12" x14ac:dyDescent="0.25">
      <c r="A8" s="4" t="s">
        <v>18</v>
      </c>
      <c r="B8" s="5">
        <v>-11095</v>
      </c>
      <c r="C8" s="5">
        <v>11071</v>
      </c>
      <c r="E8" s="1" t="s">
        <v>3</v>
      </c>
      <c r="F8" s="1">
        <v>85.3</v>
      </c>
      <c r="G8" s="1">
        <v>79.400000000000006</v>
      </c>
    </row>
    <row r="9" spans="1:12" x14ac:dyDescent="0.25">
      <c r="A9" s="4" t="s">
        <v>17</v>
      </c>
      <c r="B9" s="5">
        <v>-11014</v>
      </c>
      <c r="C9" s="5">
        <v>11290</v>
      </c>
      <c r="I9" t="s">
        <v>22</v>
      </c>
      <c r="J9" t="s">
        <v>35</v>
      </c>
    </row>
    <row r="10" spans="1:12" x14ac:dyDescent="0.25">
      <c r="A10" s="4" t="s">
        <v>15</v>
      </c>
      <c r="B10" s="5">
        <v>-10225</v>
      </c>
      <c r="C10" s="5">
        <v>10092</v>
      </c>
      <c r="E10" t="s">
        <v>22</v>
      </c>
      <c r="F10" t="s">
        <v>34</v>
      </c>
      <c r="I10" t="s">
        <v>23</v>
      </c>
      <c r="J10" t="s">
        <v>37</v>
      </c>
    </row>
    <row r="11" spans="1:12" x14ac:dyDescent="0.25">
      <c r="A11" s="4" t="s">
        <v>14</v>
      </c>
      <c r="B11" s="5">
        <v>-10022</v>
      </c>
      <c r="C11" s="5">
        <v>9758</v>
      </c>
      <c r="E11" t="s">
        <v>23</v>
      </c>
      <c r="F11" t="s">
        <v>36</v>
      </c>
    </row>
    <row r="12" spans="1:12" x14ac:dyDescent="0.25">
      <c r="A12" s="4" t="s">
        <v>13</v>
      </c>
      <c r="B12" s="5">
        <v>-10262</v>
      </c>
      <c r="C12" s="5">
        <v>9629</v>
      </c>
      <c r="J12" s="1" t="s">
        <v>5</v>
      </c>
      <c r="K12" s="1" t="s">
        <v>4</v>
      </c>
      <c r="L12" s="1" t="s">
        <v>95</v>
      </c>
    </row>
    <row r="13" spans="1:12" x14ac:dyDescent="0.25">
      <c r="A13" s="4" t="s">
        <v>12</v>
      </c>
      <c r="B13" s="5">
        <v>-9436</v>
      </c>
      <c r="C13" s="5">
        <v>8864</v>
      </c>
      <c r="I13" s="6" t="s">
        <v>92</v>
      </c>
      <c r="J13" s="5">
        <v>104603</v>
      </c>
      <c r="K13" s="5">
        <v>102730</v>
      </c>
      <c r="L13" s="5">
        <f>SUM(J13:K13)</f>
        <v>207333</v>
      </c>
    </row>
    <row r="14" spans="1:12" x14ac:dyDescent="0.25">
      <c r="A14" s="4" t="s">
        <v>11</v>
      </c>
      <c r="B14" s="5">
        <v>-7566</v>
      </c>
      <c r="C14" s="5">
        <v>6948</v>
      </c>
      <c r="I14" s="6" t="s">
        <v>93</v>
      </c>
      <c r="J14" s="5">
        <v>18167</v>
      </c>
      <c r="K14" s="5">
        <v>17226</v>
      </c>
      <c r="L14" s="5">
        <f t="shared" ref="L14:L17" si="0">SUM(J14:K14)</f>
        <v>35393</v>
      </c>
    </row>
    <row r="15" spans="1:12" x14ac:dyDescent="0.25">
      <c r="A15" s="4" t="s">
        <v>10</v>
      </c>
      <c r="B15" s="5">
        <v>-6190</v>
      </c>
      <c r="C15" s="5">
        <v>5783</v>
      </c>
      <c r="I15" s="6" t="s">
        <v>25</v>
      </c>
      <c r="J15" s="5">
        <v>4917</v>
      </c>
      <c r="K15" s="5">
        <v>4429</v>
      </c>
      <c r="L15" s="5">
        <f t="shared" si="0"/>
        <v>9346</v>
      </c>
    </row>
    <row r="16" spans="1:12" x14ac:dyDescent="0.25">
      <c r="A16" s="4" t="s">
        <v>9</v>
      </c>
      <c r="B16" s="5">
        <v>-4160</v>
      </c>
      <c r="C16" s="5">
        <v>4005</v>
      </c>
      <c r="I16" s="6" t="s">
        <v>26</v>
      </c>
      <c r="J16" s="5">
        <v>3590</v>
      </c>
      <c r="K16" s="5">
        <v>3375</v>
      </c>
      <c r="L16" s="5">
        <f t="shared" si="0"/>
        <v>6965</v>
      </c>
    </row>
    <row r="17" spans="1:12" x14ac:dyDescent="0.25">
      <c r="A17" s="4" t="s">
        <v>8</v>
      </c>
      <c r="B17" s="5">
        <v>-3034</v>
      </c>
      <c r="C17" s="5">
        <v>2991</v>
      </c>
      <c r="I17" s="6" t="s">
        <v>27</v>
      </c>
      <c r="J17" s="5">
        <v>8973</v>
      </c>
      <c r="K17" s="5">
        <v>7908</v>
      </c>
      <c r="L17" s="5">
        <f t="shared" si="0"/>
        <v>16881</v>
      </c>
    </row>
    <row r="18" spans="1:12" x14ac:dyDescent="0.25">
      <c r="A18" s="4" t="s">
        <v>7</v>
      </c>
      <c r="B18" s="5">
        <v>-1972</v>
      </c>
      <c r="C18" s="5">
        <v>2107</v>
      </c>
    </row>
    <row r="19" spans="1:12" x14ac:dyDescent="0.25">
      <c r="A19" s="4" t="s">
        <v>6</v>
      </c>
      <c r="B19" s="5">
        <v>-1619</v>
      </c>
      <c r="C19" s="5">
        <v>2264</v>
      </c>
    </row>
    <row r="20" spans="1:12" x14ac:dyDescent="0.25">
      <c r="A20" s="12" t="s">
        <v>95</v>
      </c>
      <c r="B20" s="2">
        <f>SUM(B3:B19)</f>
        <v>-140250</v>
      </c>
      <c r="C20" s="2">
        <f>SUM(C3:C19)</f>
        <v>135668</v>
      </c>
    </row>
    <row r="21" spans="1:12" x14ac:dyDescent="0.25">
      <c r="A21" t="s">
        <v>22</v>
      </c>
      <c r="B21" t="s">
        <v>33</v>
      </c>
    </row>
    <row r="22" spans="1:12" x14ac:dyDescent="0.25">
      <c r="A22" t="s">
        <v>23</v>
      </c>
      <c r="B22" t="s">
        <v>37</v>
      </c>
    </row>
    <row r="26" spans="1:12" x14ac:dyDescent="0.25">
      <c r="A26" s="29" t="s">
        <v>115</v>
      </c>
      <c r="B26" s="30"/>
      <c r="C26" s="30"/>
      <c r="D26" s="30"/>
      <c r="E26" s="30"/>
      <c r="F26" s="30"/>
      <c r="G26" s="30"/>
      <c r="H26" s="30"/>
      <c r="I26" s="30"/>
      <c r="J26" s="30"/>
      <c r="K26" s="30"/>
      <c r="L26" s="30"/>
    </row>
    <row r="27" spans="1:12" x14ac:dyDescent="0.25">
      <c r="A27" s="30"/>
      <c r="B27" s="30"/>
      <c r="C27" s="30"/>
      <c r="D27" s="30"/>
      <c r="E27" s="30"/>
      <c r="F27" s="30"/>
      <c r="G27" s="30"/>
      <c r="H27" s="30"/>
      <c r="I27" s="30"/>
      <c r="J27" s="30"/>
      <c r="K27" s="30"/>
      <c r="L27" s="30"/>
    </row>
    <row r="28" spans="1:12" x14ac:dyDescent="0.25">
      <c r="A28" s="30"/>
      <c r="B28" s="30"/>
      <c r="C28" s="30"/>
      <c r="D28" s="30"/>
      <c r="E28" s="30"/>
      <c r="F28" s="30"/>
      <c r="G28" s="30"/>
      <c r="H28" s="30"/>
      <c r="I28" s="30"/>
      <c r="J28" s="30"/>
      <c r="K28" s="30"/>
      <c r="L28" s="30"/>
    </row>
    <row r="29" spans="1:12" x14ac:dyDescent="0.25">
      <c r="A29" s="30"/>
      <c r="B29" s="30"/>
      <c r="C29" s="30"/>
      <c r="D29" s="30"/>
      <c r="E29" s="30"/>
      <c r="F29" s="30"/>
      <c r="G29" s="30"/>
      <c r="H29" s="30"/>
      <c r="I29" s="30"/>
      <c r="J29" s="30"/>
      <c r="K29" s="30"/>
      <c r="L29" s="30"/>
    </row>
    <row r="30" spans="1:12" x14ac:dyDescent="0.25">
      <c r="A30" s="30"/>
      <c r="B30" s="30"/>
      <c r="C30" s="30"/>
      <c r="D30" s="30"/>
      <c r="E30" s="30"/>
      <c r="F30" s="30"/>
      <c r="G30" s="30"/>
      <c r="H30" s="30"/>
      <c r="I30" s="30"/>
      <c r="J30" s="30"/>
      <c r="K30" s="30"/>
      <c r="L30" s="30"/>
    </row>
    <row r="31" spans="1:12" x14ac:dyDescent="0.25">
      <c r="A31" s="30"/>
      <c r="B31" s="30"/>
      <c r="C31" s="30"/>
      <c r="D31" s="30"/>
      <c r="E31" s="30"/>
      <c r="F31" s="30"/>
      <c r="G31" s="30"/>
      <c r="H31" s="30"/>
      <c r="I31" s="30"/>
      <c r="J31" s="30"/>
      <c r="K31" s="30"/>
      <c r="L31" s="30"/>
    </row>
    <row r="32" spans="1:12" x14ac:dyDescent="0.25">
      <c r="A32" s="30"/>
      <c r="B32" s="30"/>
      <c r="C32" s="30"/>
      <c r="D32" s="30"/>
      <c r="E32" s="30"/>
      <c r="F32" s="30"/>
      <c r="G32" s="30"/>
      <c r="H32" s="30"/>
      <c r="I32" s="30"/>
      <c r="J32" s="30"/>
      <c r="K32" s="30"/>
      <c r="L32" s="30"/>
    </row>
    <row r="33" spans="1:12" x14ac:dyDescent="0.25">
      <c r="A33" s="30"/>
      <c r="B33" s="30"/>
      <c r="C33" s="30"/>
      <c r="D33" s="30"/>
      <c r="E33" s="30"/>
      <c r="F33" s="30"/>
      <c r="G33" s="30"/>
      <c r="H33" s="30"/>
      <c r="I33" s="30"/>
      <c r="J33" s="30"/>
      <c r="K33" s="30"/>
      <c r="L33" s="30"/>
    </row>
    <row r="34" spans="1:12" x14ac:dyDescent="0.25">
      <c r="A34" s="30"/>
      <c r="B34" s="30"/>
      <c r="C34" s="30"/>
      <c r="D34" s="30"/>
      <c r="E34" s="30"/>
      <c r="F34" s="30"/>
      <c r="G34" s="30"/>
      <c r="H34" s="30"/>
      <c r="I34" s="30"/>
      <c r="J34" s="30"/>
      <c r="K34" s="30"/>
      <c r="L34" s="30"/>
    </row>
  </sheetData>
  <mergeCells count="6">
    <mergeCell ref="A26:L34"/>
    <mergeCell ref="E3:G3"/>
    <mergeCell ref="E6:G6"/>
    <mergeCell ref="E1:G1"/>
    <mergeCell ref="A1:C1"/>
    <mergeCell ref="I1:K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L30"/>
  <sheetViews>
    <sheetView workbookViewId="0">
      <selection activeCell="D4" sqref="D4"/>
    </sheetView>
  </sheetViews>
  <sheetFormatPr baseColWidth="10" defaultRowHeight="15" x14ac:dyDescent="0.25"/>
  <cols>
    <col min="1" max="1" width="28" bestFit="1" customWidth="1"/>
  </cols>
  <sheetData>
    <row r="1" spans="1:12" x14ac:dyDescent="0.25">
      <c r="A1" s="32" t="s">
        <v>146</v>
      </c>
      <c r="B1" s="32"/>
      <c r="C1" s="32"/>
    </row>
    <row r="2" spans="1:12" x14ac:dyDescent="0.25">
      <c r="A2" s="1" t="s">
        <v>28</v>
      </c>
      <c r="B2" s="1" t="s">
        <v>4</v>
      </c>
      <c r="C2" s="1" t="s">
        <v>5</v>
      </c>
    </row>
    <row r="3" spans="1:12" x14ac:dyDescent="0.25">
      <c r="A3" s="1" t="s">
        <v>29</v>
      </c>
      <c r="B3" s="1">
        <v>10</v>
      </c>
      <c r="C3" s="1">
        <v>38</v>
      </c>
      <c r="D3" s="13">
        <f>+C3/SUM(B3,C3)</f>
        <v>0.79166666666666663</v>
      </c>
      <c r="E3" s="13">
        <f>+D3-1</f>
        <v>-0.20833333333333337</v>
      </c>
    </row>
    <row r="4" spans="1:12" x14ac:dyDescent="0.25">
      <c r="A4" s="1" t="s">
        <v>30</v>
      </c>
      <c r="B4" s="1">
        <v>444</v>
      </c>
      <c r="C4" s="1">
        <v>537</v>
      </c>
      <c r="D4" s="13">
        <f t="shared" ref="D4:D6" si="0">+C4/SUM(B4,C4)</f>
        <v>0.54740061162079512</v>
      </c>
      <c r="E4" s="13">
        <f t="shared" ref="E4:E6" si="1">+D4-1</f>
        <v>-0.45259938837920488</v>
      </c>
    </row>
    <row r="5" spans="1:12" x14ac:dyDescent="0.25">
      <c r="A5" s="1" t="s">
        <v>31</v>
      </c>
      <c r="B5" s="1">
        <v>4</v>
      </c>
      <c r="C5" s="1">
        <v>5</v>
      </c>
      <c r="D5" s="13">
        <f t="shared" si="0"/>
        <v>0.55555555555555558</v>
      </c>
      <c r="E5" s="13">
        <f t="shared" si="1"/>
        <v>-0.44444444444444442</v>
      </c>
    </row>
    <row r="6" spans="1:12" x14ac:dyDescent="0.25">
      <c r="A6" s="1" t="s">
        <v>32</v>
      </c>
      <c r="B6" s="1">
        <v>30</v>
      </c>
      <c r="C6" s="1">
        <v>27</v>
      </c>
      <c r="D6" s="13">
        <f t="shared" si="0"/>
        <v>0.47368421052631576</v>
      </c>
      <c r="E6" s="13">
        <f t="shared" si="1"/>
        <v>-0.52631578947368429</v>
      </c>
    </row>
    <row r="8" spans="1:12" x14ac:dyDescent="0.25">
      <c r="A8" t="s">
        <v>22</v>
      </c>
      <c r="B8" t="s">
        <v>33</v>
      </c>
    </row>
    <row r="9" spans="1:12" x14ac:dyDescent="0.25">
      <c r="A9" t="s">
        <v>23</v>
      </c>
      <c r="B9" t="s">
        <v>96</v>
      </c>
    </row>
    <row r="14" spans="1:12" x14ac:dyDescent="0.25">
      <c r="A14" s="29" t="s">
        <v>145</v>
      </c>
      <c r="B14" s="30"/>
      <c r="C14" s="30"/>
      <c r="D14" s="30"/>
      <c r="E14" s="30"/>
      <c r="F14" s="30"/>
      <c r="G14" s="30"/>
      <c r="H14" s="30"/>
      <c r="I14" s="30"/>
      <c r="J14" s="30"/>
      <c r="K14" s="30"/>
      <c r="L14" s="30"/>
    </row>
    <row r="15" spans="1:12" x14ac:dyDescent="0.25">
      <c r="A15" s="30"/>
      <c r="B15" s="30"/>
      <c r="C15" s="30"/>
      <c r="D15" s="30"/>
      <c r="E15" s="30"/>
      <c r="F15" s="30"/>
      <c r="G15" s="30"/>
      <c r="H15" s="30"/>
      <c r="I15" s="30"/>
      <c r="J15" s="30"/>
      <c r="K15" s="30"/>
      <c r="L15" s="30"/>
    </row>
    <row r="16" spans="1:12" x14ac:dyDescent="0.25">
      <c r="A16" s="30"/>
      <c r="B16" s="30"/>
      <c r="C16" s="30"/>
      <c r="D16" s="30"/>
      <c r="E16" s="30"/>
      <c r="F16" s="30"/>
      <c r="G16" s="30"/>
      <c r="H16" s="30"/>
      <c r="I16" s="30"/>
      <c r="J16" s="30"/>
      <c r="K16" s="30"/>
      <c r="L16" s="30"/>
    </row>
    <row r="17" spans="1:12" x14ac:dyDescent="0.25">
      <c r="A17" s="30"/>
      <c r="B17" s="30"/>
      <c r="C17" s="30"/>
      <c r="D17" s="30"/>
      <c r="E17" s="30"/>
      <c r="F17" s="30"/>
      <c r="G17" s="30"/>
      <c r="H17" s="30"/>
      <c r="I17" s="30"/>
      <c r="J17" s="30"/>
      <c r="K17" s="30"/>
      <c r="L17" s="30"/>
    </row>
    <row r="18" spans="1:12" x14ac:dyDescent="0.25">
      <c r="A18" s="30"/>
      <c r="B18" s="30"/>
      <c r="C18" s="30"/>
      <c r="D18" s="30"/>
      <c r="E18" s="30"/>
      <c r="F18" s="30"/>
      <c r="G18" s="30"/>
      <c r="H18" s="30"/>
      <c r="I18" s="30"/>
      <c r="J18" s="30"/>
      <c r="K18" s="30"/>
      <c r="L18" s="30"/>
    </row>
    <row r="19" spans="1:12" x14ac:dyDescent="0.25">
      <c r="A19" s="30"/>
      <c r="B19" s="30"/>
      <c r="C19" s="30"/>
      <c r="D19" s="30"/>
      <c r="E19" s="30"/>
      <c r="F19" s="30"/>
      <c r="G19" s="30"/>
      <c r="H19" s="30"/>
      <c r="I19" s="30"/>
      <c r="J19" s="30"/>
      <c r="K19" s="30"/>
      <c r="L19" s="30"/>
    </row>
    <row r="20" spans="1:12" x14ac:dyDescent="0.25">
      <c r="A20" s="30"/>
      <c r="B20" s="30"/>
      <c r="C20" s="30"/>
      <c r="D20" s="30"/>
      <c r="E20" s="30"/>
      <c r="F20" s="30"/>
      <c r="G20" s="30"/>
      <c r="H20" s="30"/>
      <c r="I20" s="30"/>
      <c r="J20" s="30"/>
      <c r="K20" s="30"/>
      <c r="L20" s="30"/>
    </row>
    <row r="21" spans="1:12" x14ac:dyDescent="0.25">
      <c r="A21" s="30"/>
      <c r="B21" s="30"/>
      <c r="C21" s="30"/>
      <c r="D21" s="30"/>
      <c r="E21" s="30"/>
      <c r="F21" s="30"/>
      <c r="G21" s="30"/>
      <c r="H21" s="30"/>
      <c r="I21" s="30"/>
      <c r="J21" s="30"/>
      <c r="K21" s="30"/>
      <c r="L21" s="30"/>
    </row>
    <row r="22" spans="1:12" x14ac:dyDescent="0.25">
      <c r="A22" s="30"/>
      <c r="B22" s="30"/>
      <c r="C22" s="30"/>
      <c r="D22" s="30"/>
      <c r="E22" s="30"/>
      <c r="F22" s="30"/>
      <c r="G22" s="30"/>
      <c r="H22" s="30"/>
      <c r="I22" s="30"/>
      <c r="J22" s="30"/>
      <c r="K22" s="30"/>
      <c r="L22" s="30"/>
    </row>
    <row r="29" spans="1:12" x14ac:dyDescent="0.25">
      <c r="K29" s="22"/>
    </row>
    <row r="30" spans="1:12" x14ac:dyDescent="0.25">
      <c r="K30" s="22"/>
      <c r="L30" s="22"/>
    </row>
  </sheetData>
  <mergeCells count="2">
    <mergeCell ref="A1:C1"/>
    <mergeCell ref="A14:L2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L23"/>
  <sheetViews>
    <sheetView workbookViewId="0">
      <selection activeCell="P10" sqref="P10"/>
    </sheetView>
  </sheetViews>
  <sheetFormatPr baseColWidth="10" defaultRowHeight="15" x14ac:dyDescent="0.25"/>
  <cols>
    <col min="2" max="2" width="18.28515625" bestFit="1" customWidth="1"/>
    <col min="3" max="3" width="10.42578125" bestFit="1" customWidth="1"/>
  </cols>
  <sheetData>
    <row r="1" spans="1:12" x14ac:dyDescent="0.25">
      <c r="A1" s="32" t="s">
        <v>44</v>
      </c>
      <c r="B1" s="32"/>
      <c r="C1" s="32"/>
      <c r="E1" s="33" t="s">
        <v>166</v>
      </c>
      <c r="F1" s="34"/>
      <c r="G1" s="35"/>
    </row>
    <row r="2" spans="1:12" x14ac:dyDescent="0.25">
      <c r="A2" s="1"/>
      <c r="B2" s="1" t="s">
        <v>2</v>
      </c>
      <c r="C2" s="1" t="s">
        <v>3</v>
      </c>
      <c r="E2" s="1"/>
      <c r="F2" s="1" t="s">
        <v>4</v>
      </c>
      <c r="G2" s="1" t="s">
        <v>5</v>
      </c>
    </row>
    <row r="3" spans="1:12" x14ac:dyDescent="0.25">
      <c r="A3" s="1" t="s">
        <v>19</v>
      </c>
      <c r="B3" s="23">
        <v>33.256851016444799</v>
      </c>
      <c r="C3" s="23">
        <v>4.41</v>
      </c>
      <c r="E3" s="1" t="s">
        <v>163</v>
      </c>
      <c r="F3" s="28">
        <v>11.398216618367755</v>
      </c>
      <c r="G3" s="28">
        <v>41.029230104302648</v>
      </c>
    </row>
    <row r="4" spans="1:12" x14ac:dyDescent="0.25">
      <c r="A4" s="1" t="s">
        <v>16</v>
      </c>
      <c r="B4" s="23">
        <v>92.133747328380096</v>
      </c>
      <c r="C4" s="23">
        <v>32.54</v>
      </c>
      <c r="E4" s="1" t="s">
        <v>162</v>
      </c>
      <c r="F4" s="28">
        <v>32.737832676607951</v>
      </c>
      <c r="G4" s="28">
        <v>49.272840275210356</v>
      </c>
    </row>
    <row r="5" spans="1:12" x14ac:dyDescent="0.25">
      <c r="A5" s="1" t="s">
        <v>18</v>
      </c>
      <c r="B5" s="23">
        <v>86.00380407220851</v>
      </c>
      <c r="C5" s="23">
        <v>84.47</v>
      </c>
      <c r="E5" s="1" t="s">
        <v>38</v>
      </c>
      <c r="F5" s="28">
        <v>57.60925832292439</v>
      </c>
      <c r="G5" s="28">
        <v>56.474504239022977</v>
      </c>
    </row>
    <row r="6" spans="1:12" x14ac:dyDescent="0.25">
      <c r="A6" s="1" t="s">
        <v>17</v>
      </c>
      <c r="B6" s="23">
        <v>81.943963715150105</v>
      </c>
      <c r="C6" s="23">
        <v>107.38</v>
      </c>
      <c r="E6" s="1" t="s">
        <v>164</v>
      </c>
      <c r="F6" s="28">
        <v>180.68405009128372</v>
      </c>
      <c r="G6" s="28">
        <v>272.87910634527736</v>
      </c>
    </row>
    <row r="7" spans="1:12" x14ac:dyDescent="0.25">
      <c r="A7" s="1" t="s">
        <v>15</v>
      </c>
      <c r="B7" s="23">
        <v>48.345127493878302</v>
      </c>
      <c r="C7" s="23">
        <v>65.86</v>
      </c>
    </row>
    <row r="8" spans="1:12" x14ac:dyDescent="0.25">
      <c r="A8" s="1" t="s">
        <v>14</v>
      </c>
      <c r="B8" s="23">
        <v>17.1443072922036</v>
      </c>
      <c r="C8" s="23">
        <v>18.95</v>
      </c>
      <c r="E8" t="s">
        <v>22</v>
      </c>
      <c r="F8" t="s">
        <v>161</v>
      </c>
    </row>
    <row r="9" spans="1:12" x14ac:dyDescent="0.25">
      <c r="A9" s="1" t="s">
        <v>13</v>
      </c>
      <c r="B9" s="23">
        <v>1.4512269154719502</v>
      </c>
      <c r="C9" s="23">
        <v>1.42</v>
      </c>
      <c r="E9" t="s">
        <v>23</v>
      </c>
      <c r="F9" t="s">
        <v>160</v>
      </c>
    </row>
    <row r="11" spans="1:12" x14ac:dyDescent="0.25">
      <c r="A11" t="s">
        <v>22</v>
      </c>
      <c r="B11" t="s">
        <v>43</v>
      </c>
    </row>
    <row r="12" spans="1:12" x14ac:dyDescent="0.25">
      <c r="A12" t="s">
        <v>23</v>
      </c>
      <c r="B12" t="s">
        <v>36</v>
      </c>
    </row>
    <row r="15" spans="1:12" x14ac:dyDescent="0.25">
      <c r="A15" s="29" t="s">
        <v>165</v>
      </c>
      <c r="B15" s="30"/>
      <c r="C15" s="30"/>
      <c r="D15" s="30"/>
      <c r="E15" s="30"/>
      <c r="F15" s="30"/>
      <c r="G15" s="30"/>
      <c r="H15" s="30"/>
      <c r="I15" s="30"/>
      <c r="J15" s="30"/>
      <c r="K15" s="30"/>
      <c r="L15" s="30"/>
    </row>
    <row r="16" spans="1:12" x14ac:dyDescent="0.25">
      <c r="A16" s="30"/>
      <c r="B16" s="30"/>
      <c r="C16" s="30"/>
      <c r="D16" s="30"/>
      <c r="E16" s="30"/>
      <c r="F16" s="30"/>
      <c r="G16" s="30"/>
      <c r="H16" s="30"/>
      <c r="I16" s="30"/>
      <c r="J16" s="30"/>
      <c r="K16" s="30"/>
      <c r="L16" s="30"/>
    </row>
    <row r="17" spans="1:12" x14ac:dyDescent="0.25">
      <c r="A17" s="30"/>
      <c r="B17" s="30"/>
      <c r="C17" s="30"/>
      <c r="D17" s="30"/>
      <c r="E17" s="30"/>
      <c r="F17" s="30"/>
      <c r="G17" s="30"/>
      <c r="H17" s="30"/>
      <c r="I17" s="30"/>
      <c r="J17" s="30"/>
      <c r="K17" s="30"/>
      <c r="L17" s="30"/>
    </row>
    <row r="18" spans="1:12" x14ac:dyDescent="0.25">
      <c r="A18" s="30"/>
      <c r="B18" s="30"/>
      <c r="C18" s="30"/>
      <c r="D18" s="30"/>
      <c r="E18" s="30"/>
      <c r="F18" s="30"/>
      <c r="G18" s="30"/>
      <c r="H18" s="30"/>
      <c r="I18" s="30"/>
      <c r="J18" s="30"/>
      <c r="K18" s="30"/>
      <c r="L18" s="30"/>
    </row>
    <row r="19" spans="1:12" x14ac:dyDescent="0.25">
      <c r="A19" s="30"/>
      <c r="B19" s="30"/>
      <c r="C19" s="30"/>
      <c r="D19" s="30"/>
      <c r="E19" s="30"/>
      <c r="F19" s="30"/>
      <c r="G19" s="30"/>
      <c r="H19" s="30"/>
      <c r="I19" s="30"/>
      <c r="J19" s="30"/>
      <c r="K19" s="30"/>
      <c r="L19" s="30"/>
    </row>
    <row r="20" spans="1:12" x14ac:dyDescent="0.25">
      <c r="A20" s="30"/>
      <c r="B20" s="30"/>
      <c r="C20" s="30"/>
      <c r="D20" s="30"/>
      <c r="E20" s="30"/>
      <c r="F20" s="30"/>
      <c r="G20" s="30"/>
      <c r="H20" s="30"/>
      <c r="I20" s="30"/>
      <c r="J20" s="30"/>
      <c r="K20" s="30"/>
      <c r="L20" s="30"/>
    </row>
    <row r="21" spans="1:12" x14ac:dyDescent="0.25">
      <c r="A21" s="30"/>
      <c r="B21" s="30"/>
      <c r="C21" s="30"/>
      <c r="D21" s="30"/>
      <c r="E21" s="30"/>
      <c r="F21" s="30"/>
      <c r="G21" s="30"/>
      <c r="H21" s="30"/>
      <c r="I21" s="30"/>
      <c r="J21" s="30"/>
      <c r="K21" s="30"/>
      <c r="L21" s="30"/>
    </row>
    <row r="22" spans="1:12" x14ac:dyDescent="0.25">
      <c r="A22" s="30"/>
      <c r="B22" s="30"/>
      <c r="C22" s="30"/>
      <c r="D22" s="30"/>
      <c r="E22" s="30"/>
      <c r="F22" s="30"/>
      <c r="G22" s="30"/>
      <c r="H22" s="30"/>
      <c r="I22" s="30"/>
      <c r="J22" s="30"/>
      <c r="K22" s="30"/>
      <c r="L22" s="30"/>
    </row>
    <row r="23" spans="1:12" x14ac:dyDescent="0.25">
      <c r="A23" s="30"/>
      <c r="B23" s="30"/>
      <c r="C23" s="30"/>
      <c r="D23" s="30"/>
      <c r="E23" s="30"/>
      <c r="F23" s="30"/>
      <c r="G23" s="30"/>
      <c r="H23" s="30"/>
      <c r="I23" s="30"/>
      <c r="J23" s="30"/>
      <c r="K23" s="30"/>
      <c r="L23" s="30"/>
    </row>
  </sheetData>
  <mergeCells count="3">
    <mergeCell ref="A1:C1"/>
    <mergeCell ref="E1:G1"/>
    <mergeCell ref="A15:L2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S30"/>
  <sheetViews>
    <sheetView workbookViewId="0">
      <selection activeCell="I31" sqref="I31"/>
    </sheetView>
  </sheetViews>
  <sheetFormatPr baseColWidth="10" defaultRowHeight="15" x14ac:dyDescent="0.25"/>
  <cols>
    <col min="1" max="1" width="26.5703125" bestFit="1" customWidth="1"/>
    <col min="2" max="2" width="12.5703125" customWidth="1"/>
    <col min="3" max="3" width="12.42578125" customWidth="1"/>
    <col min="5" max="5" width="12.85546875" bestFit="1" customWidth="1"/>
    <col min="6" max="6" width="9.5703125" bestFit="1" customWidth="1"/>
    <col min="7" max="7" width="19.5703125" bestFit="1" customWidth="1"/>
    <col min="8" max="8" width="9.5703125" bestFit="1" customWidth="1"/>
    <col min="9" max="9" width="19.5703125" bestFit="1" customWidth="1"/>
    <col min="11" max="11" width="12.85546875" bestFit="1" customWidth="1"/>
    <col min="12" max="12" width="11.5703125" bestFit="1" customWidth="1"/>
    <col min="13" max="13" width="8.140625" bestFit="1" customWidth="1"/>
    <col min="14" max="14" width="7.5703125" bestFit="1" customWidth="1"/>
    <col min="15" max="15" width="9.7109375" bestFit="1" customWidth="1"/>
    <col min="16" max="16" width="11.5703125" bestFit="1" customWidth="1"/>
    <col min="17" max="17" width="7" bestFit="1" customWidth="1"/>
    <col min="18" max="18" width="6.140625" bestFit="1" customWidth="1"/>
    <col min="19" max="19" width="8.5703125" bestFit="1" customWidth="1"/>
  </cols>
  <sheetData>
    <row r="1" spans="1:19" x14ac:dyDescent="0.25">
      <c r="A1" s="33" t="s">
        <v>157</v>
      </c>
      <c r="B1" s="34"/>
      <c r="C1" s="35"/>
      <c r="E1" s="32" t="s">
        <v>155</v>
      </c>
      <c r="F1" s="32"/>
      <c r="G1" s="32"/>
      <c r="H1" s="32"/>
      <c r="I1" s="32"/>
      <c r="K1" s="32" t="s">
        <v>156</v>
      </c>
      <c r="L1" s="32"/>
      <c r="M1" s="32"/>
      <c r="N1" s="32"/>
      <c r="O1" s="32"/>
      <c r="P1" s="32"/>
      <c r="Q1" s="32"/>
      <c r="R1" s="32"/>
      <c r="S1" s="32"/>
    </row>
    <row r="2" spans="1:19" x14ac:dyDescent="0.25">
      <c r="A2" s="1" t="s">
        <v>39</v>
      </c>
      <c r="B2" s="1" t="s">
        <v>5</v>
      </c>
      <c r="C2" s="1" t="s">
        <v>4</v>
      </c>
      <c r="E2" s="1"/>
      <c r="F2" s="32" t="s">
        <v>4</v>
      </c>
      <c r="G2" s="32"/>
      <c r="H2" s="32" t="s">
        <v>5</v>
      </c>
      <c r="I2" s="32"/>
      <c r="K2" s="1"/>
      <c r="L2" s="32" t="s">
        <v>4</v>
      </c>
      <c r="M2" s="32"/>
      <c r="N2" s="32"/>
      <c r="O2" s="32"/>
      <c r="P2" s="32" t="s">
        <v>5</v>
      </c>
      <c r="Q2" s="32"/>
      <c r="R2" s="32"/>
      <c r="S2" s="32"/>
    </row>
    <row r="3" spans="1:19" x14ac:dyDescent="0.25">
      <c r="A3" s="3" t="s">
        <v>40</v>
      </c>
      <c r="B3" s="7">
        <v>8.4061317426720544E-2</v>
      </c>
      <c r="C3" s="7">
        <v>6.0321352367704438E-2</v>
      </c>
      <c r="E3" s="1" t="s">
        <v>45</v>
      </c>
      <c r="F3" s="1" t="s">
        <v>47</v>
      </c>
      <c r="G3" s="1" t="s">
        <v>48</v>
      </c>
      <c r="H3" s="1" t="s">
        <v>47</v>
      </c>
      <c r="I3" s="1" t="s">
        <v>48</v>
      </c>
      <c r="K3" s="1" t="s">
        <v>45</v>
      </c>
      <c r="L3" s="1" t="s">
        <v>53</v>
      </c>
      <c r="M3" s="1" t="s">
        <v>101</v>
      </c>
      <c r="N3" s="1" t="s">
        <v>54</v>
      </c>
      <c r="O3" s="1" t="s">
        <v>55</v>
      </c>
      <c r="P3" s="1" t="s">
        <v>53</v>
      </c>
      <c r="Q3" s="1" t="s">
        <v>100</v>
      </c>
      <c r="R3" s="1" t="s">
        <v>56</v>
      </c>
      <c r="S3" s="1" t="s">
        <v>57</v>
      </c>
    </row>
    <row r="4" spans="1:19" x14ac:dyDescent="0.25">
      <c r="A4" s="27" t="s">
        <v>41</v>
      </c>
      <c r="B4" s="7">
        <v>3.3211468154704639E-2</v>
      </c>
      <c r="C4" s="7">
        <v>2.4873569180351059E-2</v>
      </c>
      <c r="E4" s="1" t="s">
        <v>46</v>
      </c>
      <c r="F4" s="5">
        <v>1946</v>
      </c>
      <c r="G4" s="7">
        <v>0.96402877697841727</v>
      </c>
      <c r="H4" s="5">
        <v>878</v>
      </c>
      <c r="I4" s="7">
        <v>0.98063781321184507</v>
      </c>
      <c r="K4" s="1" t="s">
        <v>19</v>
      </c>
      <c r="L4" s="5">
        <v>10940</v>
      </c>
      <c r="M4" s="2">
        <v>74</v>
      </c>
      <c r="N4" s="5">
        <v>4</v>
      </c>
      <c r="O4" s="5">
        <v>4</v>
      </c>
      <c r="P4" s="5">
        <v>11534</v>
      </c>
      <c r="Q4" s="2">
        <v>23</v>
      </c>
      <c r="R4" s="5">
        <v>7</v>
      </c>
      <c r="S4" s="5">
        <v>3</v>
      </c>
    </row>
    <row r="5" spans="1:19" x14ac:dyDescent="0.25">
      <c r="A5" s="27" t="s">
        <v>97</v>
      </c>
      <c r="B5" s="7">
        <v>2.2820858187415818E-2</v>
      </c>
      <c r="C5" s="7">
        <v>5.2399533178512064E-2</v>
      </c>
      <c r="E5" s="1" t="s">
        <v>49</v>
      </c>
      <c r="F5" s="5">
        <v>30250</v>
      </c>
      <c r="G5" s="7">
        <v>0.68476033057851238</v>
      </c>
      <c r="H5" s="5">
        <v>25861</v>
      </c>
      <c r="I5" s="7">
        <v>0.72023510305092608</v>
      </c>
      <c r="K5" s="1" t="s">
        <v>58</v>
      </c>
      <c r="L5" s="5">
        <v>32198</v>
      </c>
      <c r="M5" s="5">
        <v>9798</v>
      </c>
      <c r="N5" s="5">
        <v>89</v>
      </c>
      <c r="O5" s="5">
        <v>166</v>
      </c>
      <c r="P5" s="5">
        <v>35065</v>
      </c>
      <c r="Q5" s="5">
        <v>7428</v>
      </c>
      <c r="R5" s="5">
        <v>27</v>
      </c>
      <c r="S5" s="5">
        <v>106</v>
      </c>
    </row>
    <row r="6" spans="1:19" x14ac:dyDescent="0.25">
      <c r="A6" s="27" t="s">
        <v>149</v>
      </c>
      <c r="B6" s="7">
        <v>0.15812969020588802</v>
      </c>
      <c r="C6" s="7">
        <v>0.14644755920734653</v>
      </c>
      <c r="E6" s="1" t="s">
        <v>50</v>
      </c>
      <c r="F6" s="5">
        <v>27097</v>
      </c>
      <c r="G6" s="7">
        <v>0.29752371111193121</v>
      </c>
      <c r="H6" s="5">
        <v>28407</v>
      </c>
      <c r="I6" s="7">
        <v>0.35251874537965994</v>
      </c>
      <c r="K6" s="1" t="s">
        <v>59</v>
      </c>
      <c r="L6" s="5">
        <v>13555</v>
      </c>
      <c r="M6" s="5">
        <v>19569</v>
      </c>
      <c r="N6" s="5">
        <v>1236</v>
      </c>
      <c r="O6" s="5">
        <v>839</v>
      </c>
      <c r="P6" s="5">
        <v>17484</v>
      </c>
      <c r="Q6" s="5">
        <v>18872</v>
      </c>
      <c r="R6" s="5">
        <v>337</v>
      </c>
      <c r="S6" s="5">
        <v>593</v>
      </c>
    </row>
    <row r="7" spans="1:19" x14ac:dyDescent="0.25">
      <c r="A7" s="27" t="s">
        <v>154</v>
      </c>
      <c r="B7" s="7">
        <v>0.33387210570200759</v>
      </c>
      <c r="C7" s="7">
        <v>0.30872696837166536</v>
      </c>
      <c r="E7" s="1" t="s">
        <v>51</v>
      </c>
      <c r="F7" s="5">
        <v>9248</v>
      </c>
      <c r="G7" s="7">
        <v>0.13094723183391002</v>
      </c>
      <c r="H7" s="5">
        <v>12515</v>
      </c>
      <c r="I7" s="7">
        <v>0.13080303635637236</v>
      </c>
      <c r="K7" s="1" t="s">
        <v>61</v>
      </c>
      <c r="L7" s="5">
        <v>2388</v>
      </c>
      <c r="M7" s="5">
        <v>7182</v>
      </c>
      <c r="N7" s="5">
        <v>2644</v>
      </c>
      <c r="O7" s="5">
        <v>565</v>
      </c>
      <c r="P7" s="5">
        <v>2992</v>
      </c>
      <c r="Q7" s="5">
        <v>9085</v>
      </c>
      <c r="R7" s="5">
        <v>936</v>
      </c>
      <c r="S7" s="5">
        <v>371</v>
      </c>
    </row>
    <row r="8" spans="1:19" x14ac:dyDescent="0.25">
      <c r="A8" s="27" t="s">
        <v>42</v>
      </c>
      <c r="B8" s="7">
        <v>0.36790456032326341</v>
      </c>
      <c r="C8" s="7">
        <v>0.40723101769442055</v>
      </c>
      <c r="E8" s="1" t="s">
        <v>95</v>
      </c>
      <c r="F8" s="5">
        <v>68541</v>
      </c>
      <c r="G8" s="7">
        <v>0.46487503829824484</v>
      </c>
      <c r="H8" s="5">
        <v>67661</v>
      </c>
      <c r="I8" s="7">
        <v>0.46020602710571823</v>
      </c>
      <c r="K8" s="1" t="s">
        <v>60</v>
      </c>
      <c r="L8" s="5">
        <v>499</v>
      </c>
      <c r="M8" s="5">
        <v>1276</v>
      </c>
      <c r="N8" s="5">
        <v>2444</v>
      </c>
      <c r="O8" s="5">
        <v>152</v>
      </c>
      <c r="P8" s="5">
        <v>527</v>
      </c>
      <c r="Q8" s="5">
        <v>2162</v>
      </c>
      <c r="R8" s="5">
        <v>824</v>
      </c>
      <c r="S8" s="5">
        <v>78</v>
      </c>
    </row>
    <row r="9" spans="1:19" x14ac:dyDescent="0.25">
      <c r="A9" s="27" t="s">
        <v>148</v>
      </c>
      <c r="B9" s="7">
        <v>1</v>
      </c>
      <c r="C9" s="7">
        <v>1</v>
      </c>
    </row>
    <row r="10" spans="1:19" x14ac:dyDescent="0.25">
      <c r="K10" t="s">
        <v>22</v>
      </c>
      <c r="L10" t="s">
        <v>52</v>
      </c>
    </row>
    <row r="11" spans="1:19" x14ac:dyDescent="0.25">
      <c r="A11" t="s">
        <v>22</v>
      </c>
      <c r="B11" t="s">
        <v>35</v>
      </c>
      <c r="E11" t="s">
        <v>22</v>
      </c>
      <c r="F11" t="s">
        <v>52</v>
      </c>
      <c r="K11" t="s">
        <v>23</v>
      </c>
      <c r="L11" t="s">
        <v>37</v>
      </c>
    </row>
    <row r="12" spans="1:19" x14ac:dyDescent="0.25">
      <c r="A12" t="s">
        <v>23</v>
      </c>
      <c r="B12" t="s">
        <v>37</v>
      </c>
      <c r="E12" t="s">
        <v>23</v>
      </c>
      <c r="F12" t="s">
        <v>37</v>
      </c>
    </row>
    <row r="14" spans="1:19" x14ac:dyDescent="0.25">
      <c r="A14" s="3"/>
      <c r="B14" s="2"/>
      <c r="C14" s="2"/>
      <c r="D14" s="2"/>
      <c r="E14" s="13"/>
      <c r="F14" s="13"/>
    </row>
    <row r="15" spans="1:19" x14ac:dyDescent="0.25">
      <c r="A15" s="3"/>
      <c r="B15" s="2"/>
      <c r="C15" s="2"/>
      <c r="D15" s="2"/>
      <c r="E15" s="13"/>
      <c r="F15" s="13"/>
    </row>
    <row r="16" spans="1:19" x14ac:dyDescent="0.25">
      <c r="A16" s="3"/>
      <c r="B16" s="2"/>
      <c r="C16" s="2"/>
      <c r="D16" s="2"/>
      <c r="E16" s="13"/>
      <c r="F16" s="13"/>
    </row>
    <row r="17" spans="1:12" x14ac:dyDescent="0.25">
      <c r="A17" s="3"/>
      <c r="B17" s="2"/>
      <c r="C17" s="13"/>
      <c r="D17" s="13"/>
      <c r="E17" s="13"/>
      <c r="F17" s="13"/>
    </row>
    <row r="18" spans="1:12" x14ac:dyDescent="0.25">
      <c r="A18" s="9"/>
      <c r="B18" s="2"/>
      <c r="C18" s="2"/>
      <c r="D18" s="2"/>
      <c r="E18" s="13"/>
      <c r="F18" s="13"/>
    </row>
    <row r="19" spans="1:12" x14ac:dyDescent="0.25">
      <c r="A19" s="9"/>
      <c r="B19" s="2"/>
      <c r="C19" s="2"/>
      <c r="D19" s="2"/>
      <c r="E19" s="13"/>
      <c r="F19" s="13"/>
    </row>
    <row r="20" spans="1:12" x14ac:dyDescent="0.25">
      <c r="A20" s="9"/>
      <c r="B20" s="2"/>
      <c r="C20" s="2"/>
      <c r="D20" s="2"/>
      <c r="E20" s="13"/>
      <c r="F20" s="13"/>
    </row>
    <row r="21" spans="1:12" x14ac:dyDescent="0.25">
      <c r="A21" s="3"/>
      <c r="B21" s="2"/>
      <c r="C21" s="2"/>
    </row>
    <row r="22" spans="1:12" x14ac:dyDescent="0.25">
      <c r="A22" s="29" t="s">
        <v>158</v>
      </c>
      <c r="B22" s="30"/>
      <c r="C22" s="30"/>
      <c r="D22" s="30"/>
      <c r="E22" s="30"/>
      <c r="F22" s="30"/>
      <c r="G22" s="30"/>
      <c r="H22" s="30"/>
      <c r="I22" s="30"/>
      <c r="J22" s="30"/>
      <c r="K22" s="30"/>
      <c r="L22" s="30"/>
    </row>
    <row r="23" spans="1:12" x14ac:dyDescent="0.25">
      <c r="A23" s="30"/>
      <c r="B23" s="30"/>
      <c r="C23" s="30"/>
      <c r="D23" s="30"/>
      <c r="E23" s="30"/>
      <c r="F23" s="30"/>
      <c r="G23" s="30"/>
      <c r="H23" s="30"/>
      <c r="I23" s="30"/>
      <c r="J23" s="30"/>
      <c r="K23" s="30"/>
      <c r="L23" s="30"/>
    </row>
    <row r="24" spans="1:12" x14ac:dyDescent="0.25">
      <c r="A24" s="30"/>
      <c r="B24" s="30"/>
      <c r="C24" s="30"/>
      <c r="D24" s="30"/>
      <c r="E24" s="30"/>
      <c r="F24" s="30"/>
      <c r="G24" s="30"/>
      <c r="H24" s="30"/>
      <c r="I24" s="30"/>
      <c r="J24" s="30"/>
      <c r="K24" s="30"/>
      <c r="L24" s="30"/>
    </row>
    <row r="25" spans="1:12" x14ac:dyDescent="0.25">
      <c r="A25" s="30"/>
      <c r="B25" s="30"/>
      <c r="C25" s="30"/>
      <c r="D25" s="30"/>
      <c r="E25" s="30"/>
      <c r="F25" s="30"/>
      <c r="G25" s="30"/>
      <c r="H25" s="30"/>
      <c r="I25" s="30"/>
      <c r="J25" s="30"/>
      <c r="K25" s="30"/>
      <c r="L25" s="30"/>
    </row>
    <row r="26" spans="1:12" x14ac:dyDescent="0.25">
      <c r="A26" s="30"/>
      <c r="B26" s="30"/>
      <c r="C26" s="30"/>
      <c r="D26" s="30"/>
      <c r="E26" s="30"/>
      <c r="F26" s="30"/>
      <c r="G26" s="30"/>
      <c r="H26" s="30"/>
      <c r="I26" s="30"/>
      <c r="J26" s="30"/>
      <c r="K26" s="30"/>
      <c r="L26" s="30"/>
    </row>
    <row r="27" spans="1:12" x14ac:dyDescent="0.25">
      <c r="A27" s="30"/>
      <c r="B27" s="30"/>
      <c r="C27" s="30"/>
      <c r="D27" s="30"/>
      <c r="E27" s="30"/>
      <c r="F27" s="30"/>
      <c r="G27" s="30"/>
      <c r="H27" s="30"/>
      <c r="I27" s="30"/>
      <c r="J27" s="30"/>
      <c r="K27" s="30"/>
      <c r="L27" s="30"/>
    </row>
    <row r="28" spans="1:12" x14ac:dyDescent="0.25">
      <c r="A28" s="30"/>
      <c r="B28" s="30"/>
      <c r="C28" s="30"/>
      <c r="D28" s="30"/>
      <c r="E28" s="30"/>
      <c r="F28" s="30"/>
      <c r="G28" s="30"/>
      <c r="H28" s="30"/>
      <c r="I28" s="30"/>
      <c r="J28" s="30"/>
      <c r="K28" s="30"/>
      <c r="L28" s="30"/>
    </row>
    <row r="29" spans="1:12" x14ac:dyDescent="0.25">
      <c r="A29" s="30"/>
      <c r="B29" s="30"/>
      <c r="C29" s="30"/>
      <c r="D29" s="30"/>
      <c r="E29" s="30"/>
      <c r="F29" s="30"/>
      <c r="G29" s="30"/>
      <c r="H29" s="30"/>
      <c r="I29" s="30"/>
      <c r="J29" s="30"/>
      <c r="K29" s="30"/>
      <c r="L29" s="30"/>
    </row>
    <row r="30" spans="1:12" x14ac:dyDescent="0.25">
      <c r="A30" s="30"/>
      <c r="B30" s="30"/>
      <c r="C30" s="30"/>
      <c r="D30" s="30"/>
      <c r="E30" s="30"/>
      <c r="F30" s="30"/>
      <c r="G30" s="30"/>
      <c r="H30" s="30"/>
      <c r="I30" s="30"/>
      <c r="J30" s="30"/>
      <c r="K30" s="30"/>
      <c r="L30" s="30"/>
    </row>
  </sheetData>
  <mergeCells count="8">
    <mergeCell ref="A22:L30"/>
    <mergeCell ref="P2:S2"/>
    <mergeCell ref="K1:S1"/>
    <mergeCell ref="A1:C1"/>
    <mergeCell ref="F2:G2"/>
    <mergeCell ref="H2:I2"/>
    <mergeCell ref="E1:I1"/>
    <mergeCell ref="L2:O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Y24"/>
  <sheetViews>
    <sheetView workbookViewId="0">
      <selection activeCell="A16" sqref="A16:J21"/>
    </sheetView>
  </sheetViews>
  <sheetFormatPr baseColWidth="10" defaultRowHeight="15" x14ac:dyDescent="0.25"/>
  <cols>
    <col min="1" max="1" width="25.28515625" bestFit="1" customWidth="1"/>
    <col min="8" max="8" width="12.85546875" bestFit="1" customWidth="1"/>
    <col min="9" max="9" width="12.85546875" customWidth="1"/>
  </cols>
  <sheetData>
    <row r="1" spans="1:25" x14ac:dyDescent="0.25">
      <c r="A1" s="32" t="s">
        <v>102</v>
      </c>
      <c r="B1" s="32"/>
      <c r="C1" s="32"/>
      <c r="D1" s="32"/>
      <c r="E1" s="32"/>
      <c r="F1" s="32"/>
      <c r="G1" s="32"/>
      <c r="H1" s="32"/>
      <c r="I1" s="14"/>
      <c r="K1" s="33" t="s">
        <v>151</v>
      </c>
      <c r="L1" s="34"/>
      <c r="M1" s="34"/>
      <c r="N1" s="34"/>
      <c r="O1" s="34"/>
      <c r="P1" s="34"/>
      <c r="Q1" s="35"/>
      <c r="S1" s="33" t="s">
        <v>153</v>
      </c>
      <c r="T1" s="34"/>
      <c r="U1" s="34"/>
      <c r="V1" s="34"/>
      <c r="W1" s="34"/>
      <c r="X1" s="34"/>
      <c r="Y1" s="35"/>
    </row>
    <row r="2" spans="1:25" x14ac:dyDescent="0.25">
      <c r="A2" s="1"/>
      <c r="B2" s="32" t="s">
        <v>46</v>
      </c>
      <c r="C2" s="32"/>
      <c r="D2" s="32" t="s">
        <v>49</v>
      </c>
      <c r="E2" s="32"/>
      <c r="F2" s="32" t="s">
        <v>50</v>
      </c>
      <c r="G2" s="32"/>
      <c r="H2" s="32" t="s">
        <v>51</v>
      </c>
      <c r="I2" s="32"/>
      <c r="K2" s="1"/>
      <c r="L2" s="32" t="s">
        <v>69</v>
      </c>
      <c r="M2" s="32"/>
      <c r="N2" s="32" t="s">
        <v>70</v>
      </c>
      <c r="O2" s="32"/>
      <c r="P2" s="32" t="s">
        <v>71</v>
      </c>
      <c r="Q2" s="32"/>
      <c r="S2" s="1"/>
      <c r="T2" s="32" t="s">
        <v>69</v>
      </c>
      <c r="U2" s="32"/>
      <c r="V2" s="32" t="s">
        <v>70</v>
      </c>
      <c r="W2" s="32"/>
      <c r="X2" s="32" t="s">
        <v>71</v>
      </c>
      <c r="Y2" s="32"/>
    </row>
    <row r="3" spans="1:25" x14ac:dyDescent="0.25">
      <c r="A3" s="1"/>
      <c r="B3" s="5" t="s">
        <v>99</v>
      </c>
      <c r="C3" s="5" t="s">
        <v>98</v>
      </c>
      <c r="D3" s="5" t="s">
        <v>99</v>
      </c>
      <c r="E3" s="5" t="s">
        <v>98</v>
      </c>
      <c r="F3" s="5" t="s">
        <v>99</v>
      </c>
      <c r="G3" s="5" t="s">
        <v>98</v>
      </c>
      <c r="H3" s="5" t="s">
        <v>99</v>
      </c>
      <c r="I3" s="5" t="s">
        <v>98</v>
      </c>
      <c r="K3" s="1"/>
      <c r="L3" s="1" t="s">
        <v>72</v>
      </c>
      <c r="M3" s="1" t="s">
        <v>73</v>
      </c>
      <c r="N3" s="1" t="s">
        <v>72</v>
      </c>
      <c r="O3" s="1" t="s">
        <v>73</v>
      </c>
      <c r="P3" s="1" t="s">
        <v>72</v>
      </c>
      <c r="Q3" s="1" t="s">
        <v>73</v>
      </c>
      <c r="S3" s="1"/>
      <c r="T3" s="1" t="s">
        <v>72</v>
      </c>
      <c r="U3" s="1" t="s">
        <v>73</v>
      </c>
      <c r="V3" s="1" t="s">
        <v>72</v>
      </c>
      <c r="W3" s="1" t="s">
        <v>73</v>
      </c>
      <c r="X3" s="1" t="s">
        <v>72</v>
      </c>
      <c r="Y3" s="1" t="s">
        <v>73</v>
      </c>
    </row>
    <row r="4" spans="1:25" x14ac:dyDescent="0.25">
      <c r="A4" s="1" t="s">
        <v>62</v>
      </c>
      <c r="B4" s="24">
        <v>0.182</v>
      </c>
      <c r="C4" s="24">
        <v>0.27100000000000002</v>
      </c>
      <c r="D4" s="24">
        <v>0.186</v>
      </c>
      <c r="E4" s="24">
        <v>0.28799999999999998</v>
      </c>
      <c r="F4" s="24">
        <v>0.28499999999999998</v>
      </c>
      <c r="G4" s="24">
        <v>0.36799999999999999</v>
      </c>
      <c r="H4" s="24">
        <v>0.49399999999999999</v>
      </c>
      <c r="I4" s="24">
        <v>0.47299999999999998</v>
      </c>
      <c r="K4" s="1">
        <v>2007</v>
      </c>
      <c r="L4" s="25">
        <v>620</v>
      </c>
      <c r="M4" s="25">
        <v>402</v>
      </c>
      <c r="N4" s="25">
        <v>737</v>
      </c>
      <c r="O4" s="25">
        <v>512</v>
      </c>
      <c r="P4" s="25">
        <v>419</v>
      </c>
      <c r="Q4" s="25">
        <v>312</v>
      </c>
      <c r="S4" s="1">
        <v>2007</v>
      </c>
      <c r="T4" s="15">
        <v>0.75806451612903225</v>
      </c>
      <c r="U4" s="15">
        <v>0.79104477611940294</v>
      </c>
      <c r="V4" s="15">
        <v>0.60108548168249665</v>
      </c>
      <c r="W4" s="15">
        <v>0.6875</v>
      </c>
      <c r="X4" s="15">
        <v>0.71360381861575184</v>
      </c>
      <c r="Y4" s="15">
        <v>0.83653846153846156</v>
      </c>
    </row>
    <row r="5" spans="1:25" x14ac:dyDescent="0.25">
      <c r="A5" s="1" t="s">
        <v>63</v>
      </c>
      <c r="B5" s="24">
        <v>1.6E-2</v>
      </c>
      <c r="C5" s="24">
        <v>2.8000000000000001E-2</v>
      </c>
      <c r="D5" s="24">
        <v>2.9000000000000001E-2</v>
      </c>
      <c r="E5" s="24">
        <v>4.1000000000000002E-2</v>
      </c>
      <c r="F5" s="24">
        <v>0.14599999999999999</v>
      </c>
      <c r="G5" s="24">
        <v>0.126</v>
      </c>
      <c r="H5" s="24">
        <v>0.20399999999999999</v>
      </c>
      <c r="I5" s="24">
        <v>0.157</v>
      </c>
      <c r="K5" s="1">
        <v>2017</v>
      </c>
      <c r="L5" s="25">
        <f>677-12</f>
        <v>665</v>
      </c>
      <c r="M5" s="25">
        <f>L5-13</f>
        <v>652</v>
      </c>
      <c r="N5" s="25">
        <f>503-29</f>
        <v>474</v>
      </c>
      <c r="O5" s="25">
        <f>N5-17</f>
        <v>457</v>
      </c>
      <c r="P5" s="25">
        <v>535</v>
      </c>
      <c r="Q5" s="25">
        <v>690</v>
      </c>
      <c r="S5" s="1">
        <v>2017</v>
      </c>
      <c r="T5" s="15">
        <v>0.88571428571428568</v>
      </c>
      <c r="U5" s="15">
        <v>0.86842105263157898</v>
      </c>
      <c r="V5" s="15">
        <v>0.85864978902953581</v>
      </c>
      <c r="W5" s="15">
        <v>0.85097192224622031</v>
      </c>
      <c r="X5" s="15">
        <v>0.79252336448598126</v>
      </c>
      <c r="Y5" s="15">
        <v>0.77681159420289858</v>
      </c>
    </row>
    <row r="6" spans="1:25" x14ac:dyDescent="0.25">
      <c r="A6" s="1" t="s">
        <v>64</v>
      </c>
      <c r="B6" s="24">
        <v>0.52100000000000002</v>
      </c>
      <c r="C6" s="24">
        <v>0.45800000000000002</v>
      </c>
      <c r="D6" s="24">
        <v>0.126</v>
      </c>
      <c r="E6" s="24">
        <v>0.115</v>
      </c>
      <c r="F6" s="24">
        <v>9.9000000000000005E-2</v>
      </c>
      <c r="G6" s="24">
        <v>7.1999999999999995E-2</v>
      </c>
      <c r="H6" s="24">
        <v>8.7999999999999995E-2</v>
      </c>
      <c r="I6" s="24">
        <v>7.0999999999999994E-2</v>
      </c>
    </row>
    <row r="7" spans="1:25" x14ac:dyDescent="0.25">
      <c r="A7" s="1" t="s">
        <v>65</v>
      </c>
      <c r="B7" s="24">
        <v>8.2000000000000003E-2</v>
      </c>
      <c r="C7" s="24">
        <v>9.7000000000000003E-2</v>
      </c>
      <c r="D7" s="24">
        <v>0.17100000000000001</v>
      </c>
      <c r="E7" s="24">
        <v>0.20100000000000001</v>
      </c>
      <c r="F7" s="24">
        <v>0.16200000000000001</v>
      </c>
      <c r="G7" s="24">
        <v>0.16500000000000001</v>
      </c>
      <c r="H7" s="24">
        <v>7.8E-2</v>
      </c>
      <c r="I7" s="24">
        <v>9.9000000000000005E-2</v>
      </c>
      <c r="K7" t="s">
        <v>22</v>
      </c>
      <c r="L7" t="s">
        <v>33</v>
      </c>
      <c r="S7" t="s">
        <v>22</v>
      </c>
      <c r="T7" t="s">
        <v>33</v>
      </c>
    </row>
    <row r="8" spans="1:25" x14ac:dyDescent="0.25">
      <c r="A8" s="1" t="s">
        <v>66</v>
      </c>
      <c r="B8" s="24">
        <v>0.189</v>
      </c>
      <c r="C8" s="24">
        <v>0.14000000000000001</v>
      </c>
      <c r="D8" s="24">
        <v>0.28599999999999998</v>
      </c>
      <c r="E8" s="24">
        <v>0.221</v>
      </c>
      <c r="F8" s="24">
        <v>0.14000000000000001</v>
      </c>
      <c r="G8" s="24">
        <v>0.108</v>
      </c>
      <c r="H8" s="24">
        <v>0.06</v>
      </c>
      <c r="I8" s="24">
        <v>7.0999999999999994E-2</v>
      </c>
      <c r="K8" t="s">
        <v>23</v>
      </c>
      <c r="L8" t="s">
        <v>74</v>
      </c>
      <c r="S8" t="s">
        <v>23</v>
      </c>
      <c r="T8" t="s">
        <v>74</v>
      </c>
    </row>
    <row r="9" spans="1:25" x14ac:dyDescent="0.25">
      <c r="A9" s="1" t="s">
        <v>67</v>
      </c>
      <c r="B9" s="24">
        <v>8.9999999999999993E-3</v>
      </c>
      <c r="C9" s="24">
        <v>6.0000000000000001E-3</v>
      </c>
      <c r="D9" s="24">
        <v>0.155</v>
      </c>
      <c r="E9" s="24">
        <v>0.10199999999999999</v>
      </c>
      <c r="F9" s="24">
        <v>0.123</v>
      </c>
      <c r="G9" s="24">
        <v>0.108</v>
      </c>
      <c r="H9" s="24">
        <v>5.3999999999999999E-2</v>
      </c>
      <c r="I9" s="24">
        <v>7.0999999999999994E-2</v>
      </c>
    </row>
    <row r="10" spans="1:25" x14ac:dyDescent="0.25">
      <c r="A10" s="1" t="s">
        <v>68</v>
      </c>
      <c r="B10" s="24">
        <v>1E-3</v>
      </c>
      <c r="C10" s="24">
        <v>0</v>
      </c>
      <c r="D10" s="24">
        <v>4.7E-2</v>
      </c>
      <c r="E10" s="24">
        <v>3.2000000000000001E-2</v>
      </c>
      <c r="F10" s="24">
        <v>4.4999999999999998E-2</v>
      </c>
      <c r="G10" s="24">
        <v>5.2999999999999999E-2</v>
      </c>
      <c r="H10" s="24">
        <v>2.1999999999999999E-2</v>
      </c>
      <c r="I10" s="24">
        <v>5.8000000000000003E-2</v>
      </c>
    </row>
    <row r="11" spans="1:25" x14ac:dyDescent="0.25">
      <c r="A11" s="1" t="s">
        <v>150</v>
      </c>
      <c r="B11" s="7">
        <f>SUM(B4:B10)</f>
        <v>1</v>
      </c>
      <c r="C11" s="7">
        <f t="shared" ref="C11:I11" si="0">SUM(C4:C10)</f>
        <v>1</v>
      </c>
      <c r="D11" s="7">
        <f t="shared" si="0"/>
        <v>1</v>
      </c>
      <c r="E11" s="7">
        <f t="shared" si="0"/>
        <v>1</v>
      </c>
      <c r="F11" s="7">
        <f t="shared" si="0"/>
        <v>1</v>
      </c>
      <c r="G11" s="7">
        <f t="shared" si="0"/>
        <v>1</v>
      </c>
      <c r="H11" s="7">
        <f t="shared" si="0"/>
        <v>1</v>
      </c>
      <c r="I11" s="7">
        <f t="shared" si="0"/>
        <v>0.99999999999999989</v>
      </c>
    </row>
    <row r="13" spans="1:25" x14ac:dyDescent="0.25">
      <c r="A13" t="s">
        <v>22</v>
      </c>
      <c r="B13" t="s">
        <v>35</v>
      </c>
    </row>
    <row r="14" spans="1:25" x14ac:dyDescent="0.25">
      <c r="A14" t="s">
        <v>23</v>
      </c>
      <c r="B14" t="s">
        <v>37</v>
      </c>
      <c r="K14" s="3"/>
      <c r="L14" s="3"/>
      <c r="M14" s="3"/>
      <c r="N14" s="3"/>
      <c r="O14" s="3"/>
      <c r="P14" s="3"/>
    </row>
    <row r="15" spans="1:25" x14ac:dyDescent="0.25">
      <c r="K15" s="3"/>
      <c r="L15" s="3"/>
      <c r="M15" s="3"/>
      <c r="N15" s="3"/>
      <c r="O15" s="3"/>
      <c r="P15" s="3"/>
    </row>
    <row r="16" spans="1:25" x14ac:dyDescent="0.25">
      <c r="A16" s="29" t="s">
        <v>152</v>
      </c>
      <c r="B16" s="30"/>
      <c r="C16" s="30"/>
      <c r="D16" s="30"/>
      <c r="E16" s="30"/>
      <c r="F16" s="30"/>
      <c r="G16" s="30"/>
      <c r="H16" s="30"/>
      <c r="I16" s="30"/>
      <c r="J16" s="30"/>
      <c r="K16" s="3"/>
      <c r="L16" s="3"/>
      <c r="M16" s="3"/>
      <c r="N16" s="3"/>
      <c r="O16" s="3"/>
      <c r="P16" s="3"/>
    </row>
    <row r="17" spans="1:16" ht="18" customHeight="1" x14ac:dyDescent="0.25">
      <c r="A17" s="30"/>
      <c r="B17" s="30"/>
      <c r="C17" s="30"/>
      <c r="D17" s="30"/>
      <c r="E17" s="30"/>
      <c r="F17" s="30"/>
      <c r="G17" s="30"/>
      <c r="H17" s="30"/>
      <c r="I17" s="30"/>
      <c r="J17" s="30"/>
      <c r="K17" s="3"/>
      <c r="L17" s="3"/>
      <c r="M17" s="3"/>
      <c r="N17" s="3"/>
      <c r="O17" s="3"/>
      <c r="P17" s="3"/>
    </row>
    <row r="18" spans="1:16" ht="18" customHeight="1" x14ac:dyDescent="0.25">
      <c r="A18" s="30"/>
      <c r="B18" s="30"/>
      <c r="C18" s="30"/>
      <c r="D18" s="30"/>
      <c r="E18" s="30"/>
      <c r="F18" s="30"/>
      <c r="G18" s="30"/>
      <c r="H18" s="30"/>
      <c r="I18" s="30"/>
      <c r="J18" s="30"/>
      <c r="K18" s="3"/>
      <c r="L18" s="3"/>
      <c r="M18" s="3"/>
      <c r="N18" s="3"/>
      <c r="O18" s="3"/>
      <c r="P18" s="3"/>
    </row>
    <row r="19" spans="1:16" x14ac:dyDescent="0.25">
      <c r="A19" s="30"/>
      <c r="B19" s="30"/>
      <c r="C19" s="30"/>
      <c r="D19" s="30"/>
      <c r="E19" s="30"/>
      <c r="F19" s="30"/>
      <c r="G19" s="30"/>
      <c r="H19" s="30"/>
      <c r="I19" s="30"/>
      <c r="J19" s="30"/>
      <c r="K19" s="3"/>
      <c r="L19" s="3"/>
      <c r="M19" s="3"/>
      <c r="N19" s="3"/>
      <c r="O19" s="3"/>
      <c r="P19" s="3"/>
    </row>
    <row r="20" spans="1:16" x14ac:dyDescent="0.25">
      <c r="A20" s="30"/>
      <c r="B20" s="30"/>
      <c r="C20" s="30"/>
      <c r="D20" s="30"/>
      <c r="E20" s="30"/>
      <c r="F20" s="30"/>
      <c r="G20" s="30"/>
      <c r="H20" s="30"/>
      <c r="I20" s="30"/>
      <c r="J20" s="30"/>
      <c r="K20" s="3"/>
      <c r="L20" s="3"/>
      <c r="M20" s="3"/>
      <c r="N20" s="3"/>
      <c r="O20" s="3"/>
      <c r="P20" s="3"/>
    </row>
    <row r="21" spans="1:16" x14ac:dyDescent="0.25">
      <c r="A21" s="30"/>
      <c r="B21" s="30"/>
      <c r="C21" s="30"/>
      <c r="D21" s="30"/>
      <c r="E21" s="30"/>
      <c r="F21" s="30"/>
      <c r="G21" s="30"/>
      <c r="H21" s="30"/>
      <c r="I21" s="30"/>
      <c r="J21" s="30"/>
      <c r="K21" s="3"/>
      <c r="L21" s="3"/>
      <c r="M21" s="3"/>
      <c r="N21" s="3"/>
      <c r="O21" s="3"/>
      <c r="P21" s="3"/>
    </row>
    <row r="22" spans="1:16" x14ac:dyDescent="0.25">
      <c r="A22" s="3"/>
      <c r="B22" s="3"/>
      <c r="C22" s="3"/>
      <c r="D22" s="3"/>
      <c r="E22" s="3"/>
      <c r="F22" s="3"/>
      <c r="G22" s="3"/>
      <c r="H22" s="3"/>
      <c r="I22" s="3"/>
      <c r="J22" s="3"/>
      <c r="K22" s="3"/>
      <c r="L22" s="3"/>
      <c r="M22" s="3"/>
      <c r="N22" s="3"/>
      <c r="O22" s="3"/>
      <c r="P22" s="3"/>
    </row>
    <row r="23" spans="1:16" x14ac:dyDescent="0.25">
      <c r="A23" s="3"/>
      <c r="B23" s="3"/>
      <c r="C23" s="3"/>
      <c r="D23" s="3"/>
      <c r="E23" s="3"/>
      <c r="F23" s="3"/>
      <c r="G23" s="3"/>
      <c r="H23" s="3"/>
      <c r="I23" s="3"/>
      <c r="J23" s="3"/>
    </row>
    <row r="24" spans="1:16" x14ac:dyDescent="0.25">
      <c r="A24" s="3"/>
      <c r="B24" s="3"/>
      <c r="C24" s="3"/>
      <c r="D24" s="3"/>
      <c r="E24" s="3"/>
      <c r="F24" s="3"/>
      <c r="G24" s="3"/>
      <c r="H24" s="3"/>
      <c r="I24" s="3"/>
      <c r="J24" s="3"/>
    </row>
  </sheetData>
  <mergeCells count="14">
    <mergeCell ref="A16:J21"/>
    <mergeCell ref="P2:Q2"/>
    <mergeCell ref="K1:Q1"/>
    <mergeCell ref="T2:U2"/>
    <mergeCell ref="V2:W2"/>
    <mergeCell ref="A1:H1"/>
    <mergeCell ref="L2:M2"/>
    <mergeCell ref="N2:O2"/>
    <mergeCell ref="B2:C2"/>
    <mergeCell ref="D2:E2"/>
    <mergeCell ref="F2:G2"/>
    <mergeCell ref="H2:I2"/>
    <mergeCell ref="S1:Y1"/>
    <mergeCell ref="X2:Y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N36"/>
  <sheetViews>
    <sheetView tabSelected="1" topLeftCell="A7" workbookViewId="0">
      <selection activeCell="I23" sqref="I23"/>
    </sheetView>
  </sheetViews>
  <sheetFormatPr baseColWidth="10" defaultRowHeight="15" x14ac:dyDescent="0.25"/>
  <cols>
    <col min="1" max="1" width="36.85546875" customWidth="1"/>
    <col min="3" max="3" width="12.140625" bestFit="1" customWidth="1"/>
    <col min="5" max="5" width="14.42578125" bestFit="1" customWidth="1"/>
    <col min="9" max="9" width="44.140625" customWidth="1"/>
    <col min="10" max="10" width="7.85546875" bestFit="1" customWidth="1"/>
    <col min="12" max="12" width="42.5703125" bestFit="1" customWidth="1"/>
  </cols>
  <sheetData>
    <row r="1" spans="1:14" x14ac:dyDescent="0.25">
      <c r="A1" s="32" t="s">
        <v>77</v>
      </c>
      <c r="B1" s="32"/>
      <c r="C1" s="32"/>
      <c r="E1" s="32" t="s">
        <v>82</v>
      </c>
      <c r="F1" s="32"/>
      <c r="G1" s="32"/>
      <c r="I1" s="32" t="s">
        <v>83</v>
      </c>
      <c r="J1" s="32"/>
      <c r="L1" s="32" t="s">
        <v>84</v>
      </c>
      <c r="M1" s="32"/>
      <c r="N1" s="32"/>
    </row>
    <row r="2" spans="1:14" x14ac:dyDescent="0.25">
      <c r="A2" s="1" t="s">
        <v>127</v>
      </c>
      <c r="B2" s="14" t="s">
        <v>128</v>
      </c>
      <c r="C2" s="14" t="s">
        <v>129</v>
      </c>
      <c r="E2" s="1"/>
      <c r="F2" s="1" t="s">
        <v>5</v>
      </c>
      <c r="G2" s="1" t="s">
        <v>4</v>
      </c>
      <c r="I2" s="1" t="s">
        <v>118</v>
      </c>
      <c r="J2" s="7">
        <v>0.73970640887934125</v>
      </c>
      <c r="L2" s="1"/>
      <c r="M2" s="1" t="s">
        <v>5</v>
      </c>
      <c r="N2" s="1" t="s">
        <v>4</v>
      </c>
    </row>
    <row r="3" spans="1:14" x14ac:dyDescent="0.25">
      <c r="A3" s="16" t="s">
        <v>113</v>
      </c>
      <c r="B3" s="17">
        <v>4172</v>
      </c>
      <c r="C3" s="20">
        <v>0.64259999999999995</v>
      </c>
      <c r="E3" s="1" t="s">
        <v>78</v>
      </c>
      <c r="F3" s="7">
        <v>0.50939151951411543</v>
      </c>
      <c r="G3" s="7">
        <v>0.56816528444638437</v>
      </c>
      <c r="I3" s="1" t="s">
        <v>116</v>
      </c>
      <c r="J3" s="7">
        <v>0.67936754795230692</v>
      </c>
      <c r="L3" s="1" t="s">
        <v>90</v>
      </c>
      <c r="M3" s="7">
        <v>0.77279246056136042</v>
      </c>
      <c r="N3" s="7">
        <v>0.22720753943863961</v>
      </c>
    </row>
    <row r="4" spans="1:14" x14ac:dyDescent="0.25">
      <c r="A4" s="18" t="s">
        <v>142</v>
      </c>
      <c r="B4" s="19">
        <v>1067</v>
      </c>
      <c r="C4" s="21">
        <v>0.57150000000000001</v>
      </c>
      <c r="E4" s="1" t="s">
        <v>79</v>
      </c>
      <c r="F4" s="7">
        <v>0.17891949877890123</v>
      </c>
      <c r="G4" s="7">
        <v>0.20634481996297013</v>
      </c>
      <c r="I4" s="1" t="s">
        <v>117</v>
      </c>
      <c r="J4" s="7">
        <v>0.6714689265536723</v>
      </c>
      <c r="L4" s="1" t="s">
        <v>87</v>
      </c>
      <c r="M4" s="7">
        <v>0.61304386511255449</v>
      </c>
      <c r="N4" s="7">
        <v>0.38695613488744551</v>
      </c>
    </row>
    <row r="5" spans="1:14" x14ac:dyDescent="0.25">
      <c r="A5" s="18" t="s">
        <v>135</v>
      </c>
      <c r="B5" s="19">
        <v>1010</v>
      </c>
      <c r="C5" s="21">
        <v>0.53349999999999997</v>
      </c>
      <c r="E5" s="1" t="s">
        <v>80</v>
      </c>
      <c r="F5" s="7">
        <v>6.0251307266057909E-2</v>
      </c>
      <c r="G5" s="7">
        <v>4.4598497978047373E-2</v>
      </c>
      <c r="I5" s="1" t="s">
        <v>107</v>
      </c>
      <c r="J5" s="7">
        <v>0.63797964938089979</v>
      </c>
      <c r="L5" s="1" t="s">
        <v>86</v>
      </c>
      <c r="M5" s="7">
        <v>0.55404901107102877</v>
      </c>
      <c r="N5" s="7">
        <v>0.44595098892897128</v>
      </c>
    </row>
    <row r="6" spans="1:14" x14ac:dyDescent="0.25">
      <c r="A6" s="18" t="s">
        <v>144</v>
      </c>
      <c r="B6" s="19">
        <v>1265</v>
      </c>
      <c r="C6" s="21">
        <v>0.52290000000000003</v>
      </c>
      <c r="E6" s="1" t="s">
        <v>81</v>
      </c>
      <c r="F6" s="7">
        <v>4.9261083743842365E-3</v>
      </c>
      <c r="G6" s="7">
        <v>8.8300220750551876E-3</v>
      </c>
      <c r="I6" s="1" t="s">
        <v>108</v>
      </c>
      <c r="J6" s="7">
        <v>0.5204382638010957</v>
      </c>
      <c r="L6" s="1" t="s">
        <v>85</v>
      </c>
      <c r="M6" s="7">
        <v>0.47398477157360408</v>
      </c>
      <c r="N6" s="7">
        <v>0.52601522842639592</v>
      </c>
    </row>
    <row r="7" spans="1:14" x14ac:dyDescent="0.25">
      <c r="A7" s="18" t="s">
        <v>111</v>
      </c>
      <c r="B7" s="19">
        <v>1172</v>
      </c>
      <c r="C7" s="21">
        <v>0.51160000000000005</v>
      </c>
      <c r="I7" s="1" t="s">
        <v>105</v>
      </c>
      <c r="J7" s="7">
        <v>0.49751540449214871</v>
      </c>
      <c r="L7" s="1" t="s">
        <v>89</v>
      </c>
      <c r="M7" s="7">
        <v>0.41102121714267148</v>
      </c>
      <c r="N7" s="7">
        <v>0.58897878285732852</v>
      </c>
    </row>
    <row r="8" spans="1:14" x14ac:dyDescent="0.25">
      <c r="A8" s="18" t="s">
        <v>141</v>
      </c>
      <c r="B8" s="19">
        <v>937</v>
      </c>
      <c r="C8" s="21">
        <v>0.48449999999999999</v>
      </c>
      <c r="E8" t="s">
        <v>22</v>
      </c>
      <c r="F8" t="s">
        <v>35</v>
      </c>
      <c r="I8" s="1" t="s">
        <v>119</v>
      </c>
      <c r="J8" s="7">
        <v>0.4644636216936785</v>
      </c>
      <c r="L8" s="1" t="s">
        <v>88</v>
      </c>
      <c r="M8" s="7">
        <v>0.78397029919196326</v>
      </c>
      <c r="N8" s="7">
        <v>0.21602970080803668</v>
      </c>
    </row>
    <row r="9" spans="1:14" x14ac:dyDescent="0.25">
      <c r="A9" s="18" t="s">
        <v>138</v>
      </c>
      <c r="B9" s="19">
        <v>1824</v>
      </c>
      <c r="C9" s="21">
        <v>0.45029999999999998</v>
      </c>
      <c r="E9" t="s">
        <v>23</v>
      </c>
      <c r="F9" t="s">
        <v>37</v>
      </c>
      <c r="I9" s="1" t="s">
        <v>120</v>
      </c>
      <c r="J9" s="7">
        <v>0.42009046362608365</v>
      </c>
    </row>
    <row r="10" spans="1:14" x14ac:dyDescent="0.25">
      <c r="A10" s="18" t="s">
        <v>140</v>
      </c>
      <c r="B10" s="19">
        <v>942</v>
      </c>
      <c r="C10" s="21">
        <v>0.44690000000000002</v>
      </c>
      <c r="I10" s="1" t="s">
        <v>106</v>
      </c>
      <c r="J10" s="7">
        <v>0.36367673179396093</v>
      </c>
      <c r="L10" t="s">
        <v>22</v>
      </c>
      <c r="M10" t="s">
        <v>35</v>
      </c>
    </row>
    <row r="11" spans="1:14" x14ac:dyDescent="0.25">
      <c r="A11" s="18" t="s">
        <v>137</v>
      </c>
      <c r="B11" s="19">
        <v>33</v>
      </c>
      <c r="C11" s="21">
        <v>0.42859999999999998</v>
      </c>
      <c r="I11" s="1" t="s">
        <v>103</v>
      </c>
      <c r="J11" s="7">
        <v>0.35882247352360436</v>
      </c>
      <c r="L11" t="s">
        <v>23</v>
      </c>
      <c r="M11" t="s">
        <v>37</v>
      </c>
    </row>
    <row r="12" spans="1:14" x14ac:dyDescent="0.25">
      <c r="A12" s="18" t="s">
        <v>133</v>
      </c>
      <c r="B12" s="19">
        <v>1781</v>
      </c>
      <c r="C12" s="21">
        <v>0.41560000000000002</v>
      </c>
      <c r="I12" s="1" t="s">
        <v>104</v>
      </c>
      <c r="J12" s="7">
        <v>0.34788359788359791</v>
      </c>
    </row>
    <row r="13" spans="1:14" x14ac:dyDescent="0.25">
      <c r="A13" s="18" t="s">
        <v>139</v>
      </c>
      <c r="B13" s="19">
        <v>544</v>
      </c>
      <c r="C13" s="21">
        <v>0.33850000000000002</v>
      </c>
      <c r="I13" s="1" t="s">
        <v>121</v>
      </c>
      <c r="J13" s="7">
        <v>0.33425414364640882</v>
      </c>
    </row>
    <row r="14" spans="1:14" x14ac:dyDescent="0.25">
      <c r="A14" s="18" t="s">
        <v>110</v>
      </c>
      <c r="B14" s="19">
        <v>6</v>
      </c>
      <c r="C14" s="21">
        <v>0.33329999999999999</v>
      </c>
      <c r="I14" s="1" t="s">
        <v>122</v>
      </c>
      <c r="J14" s="7">
        <v>0.31221264367816093</v>
      </c>
    </row>
    <row r="15" spans="1:14" x14ac:dyDescent="0.25">
      <c r="A15" s="18" t="s">
        <v>143</v>
      </c>
      <c r="B15" s="19">
        <v>244</v>
      </c>
      <c r="C15" s="21">
        <v>0.32750000000000001</v>
      </c>
      <c r="I15" s="1" t="s">
        <v>123</v>
      </c>
      <c r="J15" s="7">
        <v>0.24370546318289787</v>
      </c>
    </row>
    <row r="16" spans="1:14" x14ac:dyDescent="0.25">
      <c r="A16" s="18" t="s">
        <v>130</v>
      </c>
      <c r="B16" s="19">
        <v>2459</v>
      </c>
      <c r="C16" s="21">
        <v>0.2989</v>
      </c>
      <c r="I16" s="1" t="s">
        <v>124</v>
      </c>
      <c r="J16" s="7">
        <v>0.22720753943863961</v>
      </c>
    </row>
    <row r="17" spans="1:14" x14ac:dyDescent="0.25">
      <c r="A17" s="18" t="s">
        <v>134</v>
      </c>
      <c r="B17" s="19">
        <v>201</v>
      </c>
      <c r="C17" s="21">
        <v>0.2145</v>
      </c>
      <c r="I17" s="1" t="s">
        <v>109</v>
      </c>
      <c r="J17" s="7">
        <v>0.22236842105263158</v>
      </c>
    </row>
    <row r="18" spans="1:14" x14ac:dyDescent="0.25">
      <c r="A18" s="18" t="s">
        <v>131</v>
      </c>
      <c r="B18" s="19">
        <v>1</v>
      </c>
      <c r="C18" s="21">
        <v>0.2</v>
      </c>
      <c r="I18" s="1" t="s">
        <v>125</v>
      </c>
      <c r="J18" s="7">
        <v>0.21316165951359084</v>
      </c>
    </row>
    <row r="19" spans="1:14" x14ac:dyDescent="0.25">
      <c r="A19" s="18" t="s">
        <v>132</v>
      </c>
      <c r="B19" s="19">
        <v>1</v>
      </c>
      <c r="C19" s="21">
        <v>0.2</v>
      </c>
      <c r="I19" s="1" t="s">
        <v>126</v>
      </c>
      <c r="J19" s="7">
        <v>0.16341287057122197</v>
      </c>
    </row>
    <row r="20" spans="1:14" x14ac:dyDescent="0.25">
      <c r="A20" s="18" t="s">
        <v>136</v>
      </c>
      <c r="B20" s="19">
        <v>76</v>
      </c>
      <c r="C20" s="21">
        <v>0.19</v>
      </c>
      <c r="I20" s="1" t="s">
        <v>95</v>
      </c>
      <c r="J20" s="7">
        <v>0.4317295466444423</v>
      </c>
    </row>
    <row r="21" spans="1:14" x14ac:dyDescent="0.25">
      <c r="A21" s="18" t="s">
        <v>112</v>
      </c>
      <c r="B21" s="19">
        <v>228</v>
      </c>
      <c r="C21" s="21">
        <v>6.7299999999999999E-2</v>
      </c>
      <c r="E21" s="9"/>
      <c r="F21" s="2"/>
      <c r="G21" s="2"/>
    </row>
    <row r="22" spans="1:14" x14ac:dyDescent="0.25">
      <c r="A22" s="1" t="s">
        <v>95</v>
      </c>
      <c r="B22" s="14">
        <v>17963</v>
      </c>
      <c r="C22" s="26">
        <v>0.42020000000000002</v>
      </c>
      <c r="E22" s="9"/>
      <c r="F22" s="2"/>
      <c r="G22" s="2"/>
    </row>
    <row r="23" spans="1:14" x14ac:dyDescent="0.25">
      <c r="I23" t="s">
        <v>22</v>
      </c>
      <c r="J23" t="s">
        <v>35</v>
      </c>
    </row>
    <row r="24" spans="1:14" x14ac:dyDescent="0.25">
      <c r="A24" t="s">
        <v>22</v>
      </c>
      <c r="B24" t="s">
        <v>75</v>
      </c>
      <c r="I24" t="s">
        <v>23</v>
      </c>
      <c r="J24" t="s">
        <v>37</v>
      </c>
    </row>
    <row r="25" spans="1:14" x14ac:dyDescent="0.25">
      <c r="A25" t="s">
        <v>23</v>
      </c>
      <c r="B25" t="s">
        <v>76</v>
      </c>
      <c r="E25" s="10"/>
      <c r="F25" s="11"/>
      <c r="G25" s="11"/>
      <c r="H25" s="11"/>
    </row>
    <row r="26" spans="1:14" x14ac:dyDescent="0.25">
      <c r="E26" s="10"/>
      <c r="F26" s="11"/>
      <c r="G26" s="11"/>
      <c r="H26" s="11"/>
    </row>
    <row r="27" spans="1:14" x14ac:dyDescent="0.25">
      <c r="E27" s="10"/>
      <c r="F27" s="11"/>
      <c r="G27" s="11"/>
      <c r="H27" s="11"/>
    </row>
    <row r="28" spans="1:14" x14ac:dyDescent="0.25">
      <c r="C28" s="29" t="s">
        <v>159</v>
      </c>
      <c r="D28" s="30"/>
      <c r="E28" s="30"/>
      <c r="F28" s="30"/>
      <c r="G28" s="30"/>
      <c r="H28" s="30"/>
      <c r="I28" s="30"/>
      <c r="J28" s="30"/>
      <c r="K28" s="30"/>
      <c r="L28" s="30"/>
      <c r="M28" s="30"/>
      <c r="N28" s="30"/>
    </row>
    <row r="29" spans="1:14" x14ac:dyDescent="0.25">
      <c r="C29" s="30"/>
      <c r="D29" s="30"/>
      <c r="E29" s="30"/>
      <c r="F29" s="30"/>
      <c r="G29" s="30"/>
      <c r="H29" s="30"/>
      <c r="I29" s="30"/>
      <c r="J29" s="30"/>
      <c r="K29" s="30"/>
      <c r="L29" s="30"/>
      <c r="M29" s="30"/>
      <c r="N29" s="30"/>
    </row>
    <row r="30" spans="1:14" x14ac:dyDescent="0.25">
      <c r="C30" s="30"/>
      <c r="D30" s="30"/>
      <c r="E30" s="30"/>
      <c r="F30" s="30"/>
      <c r="G30" s="30"/>
      <c r="H30" s="30"/>
      <c r="I30" s="30"/>
      <c r="J30" s="30"/>
      <c r="K30" s="30"/>
      <c r="L30" s="30"/>
      <c r="M30" s="30"/>
      <c r="N30" s="30"/>
    </row>
    <row r="31" spans="1:14" x14ac:dyDescent="0.25">
      <c r="C31" s="30"/>
      <c r="D31" s="30"/>
      <c r="E31" s="30"/>
      <c r="F31" s="30"/>
      <c r="G31" s="30"/>
      <c r="H31" s="30"/>
      <c r="I31" s="30"/>
      <c r="J31" s="30"/>
      <c r="K31" s="30"/>
      <c r="L31" s="30"/>
      <c r="M31" s="30"/>
      <c r="N31" s="30"/>
    </row>
    <row r="32" spans="1:14" x14ac:dyDescent="0.25">
      <c r="C32" s="30"/>
      <c r="D32" s="30"/>
      <c r="E32" s="30"/>
      <c r="F32" s="30"/>
      <c r="G32" s="30"/>
      <c r="H32" s="30"/>
      <c r="I32" s="30"/>
      <c r="J32" s="30"/>
      <c r="K32" s="30"/>
      <c r="L32" s="30"/>
      <c r="M32" s="30"/>
      <c r="N32" s="30"/>
    </row>
    <row r="33" spans="3:14" x14ac:dyDescent="0.25">
      <c r="C33" s="30"/>
      <c r="D33" s="30"/>
      <c r="E33" s="30"/>
      <c r="F33" s="30"/>
      <c r="G33" s="30"/>
      <c r="H33" s="30"/>
      <c r="I33" s="30"/>
      <c r="J33" s="30"/>
      <c r="K33" s="30"/>
      <c r="L33" s="30"/>
      <c r="M33" s="30"/>
      <c r="N33" s="30"/>
    </row>
    <row r="34" spans="3:14" x14ac:dyDescent="0.25">
      <c r="C34" s="30"/>
      <c r="D34" s="30"/>
      <c r="E34" s="30"/>
      <c r="F34" s="30"/>
      <c r="G34" s="30"/>
      <c r="H34" s="30"/>
      <c r="I34" s="30"/>
      <c r="J34" s="30"/>
      <c r="K34" s="30"/>
      <c r="L34" s="30"/>
      <c r="M34" s="30"/>
      <c r="N34" s="30"/>
    </row>
    <row r="35" spans="3:14" x14ac:dyDescent="0.25">
      <c r="C35" s="30"/>
      <c r="D35" s="30"/>
      <c r="E35" s="30"/>
      <c r="F35" s="30"/>
      <c r="G35" s="30"/>
      <c r="H35" s="30"/>
      <c r="I35" s="30"/>
      <c r="J35" s="30"/>
      <c r="K35" s="30"/>
      <c r="L35" s="30"/>
      <c r="M35" s="30"/>
      <c r="N35" s="30"/>
    </row>
    <row r="36" spans="3:14" x14ac:dyDescent="0.25">
      <c r="C36" s="30"/>
      <c r="D36" s="30"/>
      <c r="E36" s="30"/>
      <c r="F36" s="30"/>
      <c r="G36" s="30"/>
      <c r="H36" s="30"/>
      <c r="I36" s="30"/>
      <c r="J36" s="30"/>
      <c r="K36" s="30"/>
      <c r="L36" s="30"/>
      <c r="M36" s="30"/>
      <c r="N36" s="30"/>
    </row>
  </sheetData>
  <sortState xmlns:xlrd2="http://schemas.microsoft.com/office/spreadsheetml/2017/richdata2" ref="A3:C21">
    <sortCondition descending="1" ref="C3:C21"/>
  </sortState>
  <mergeCells count="5">
    <mergeCell ref="A1:C1"/>
    <mergeCell ref="E1:G1"/>
    <mergeCell ref="I1:J1"/>
    <mergeCell ref="L1:N1"/>
    <mergeCell ref="C28:N3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Population</vt:lpstr>
      <vt:lpstr>Vie sociale</vt:lpstr>
      <vt:lpstr>Santé</vt:lpstr>
      <vt:lpstr>Modes de vie</vt:lpstr>
      <vt:lpstr>Formation</vt:lpstr>
      <vt:lpstr>Activité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Pasquier</dc:creator>
  <cp:lastModifiedBy>Julie PASQUIER</cp:lastModifiedBy>
  <cp:lastPrinted>2019-07-22T18:55:56Z</cp:lastPrinted>
  <dcterms:created xsi:type="dcterms:W3CDTF">2019-06-13T00:18:49Z</dcterms:created>
  <dcterms:modified xsi:type="dcterms:W3CDTF">2024-05-07T23:45:12Z</dcterms:modified>
</cp:coreProperties>
</file>